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80" yWindow="120" windowWidth="23256" windowHeight="13116"/>
  </bookViews>
  <sheets>
    <sheet name="2025 год" sheetId="3" r:id="rId1"/>
    <sheet name="Лист1" sheetId="4" r:id="rId2"/>
  </sheets>
  <calcPr calcId="145621"/>
</workbook>
</file>

<file path=xl/calcChain.xml><?xml version="1.0" encoding="utf-8"?>
<calcChain xmlns="http://schemas.openxmlformats.org/spreadsheetml/2006/main">
  <c r="D247" i="3" l="1"/>
  <c r="C247" i="3"/>
  <c r="D181" i="3"/>
  <c r="D180" i="3" s="1"/>
  <c r="C181" i="3"/>
  <c r="D256" i="3"/>
  <c r="D255" i="3" s="1"/>
  <c r="E248" i="3"/>
  <c r="D222" i="3"/>
  <c r="E206" i="3"/>
  <c r="E185" i="3"/>
  <c r="E182" i="3"/>
  <c r="D32" i="3"/>
  <c r="E69" i="3"/>
  <c r="D60" i="3"/>
  <c r="C60" i="3"/>
  <c r="E13" i="3"/>
  <c r="E15" i="3"/>
  <c r="E17" i="3"/>
  <c r="E19" i="3"/>
  <c r="E20" i="3"/>
  <c r="E21" i="3"/>
  <c r="E22" i="3"/>
  <c r="E27" i="3"/>
  <c r="E28" i="3"/>
  <c r="E29" i="3"/>
  <c r="E30" i="3"/>
  <c r="E36" i="3"/>
  <c r="E38" i="3"/>
  <c r="E41" i="3"/>
  <c r="E44" i="3"/>
  <c r="E45" i="3"/>
  <c r="E51" i="3"/>
  <c r="E54" i="3"/>
  <c r="E55" i="3"/>
  <c r="E57" i="3"/>
  <c r="E59" i="3"/>
  <c r="E66" i="3"/>
  <c r="E67" i="3"/>
  <c r="E68" i="3"/>
  <c r="E74" i="3"/>
  <c r="E77" i="3"/>
  <c r="E82" i="3"/>
  <c r="E90" i="3"/>
  <c r="E91" i="3"/>
  <c r="E94" i="3"/>
  <c r="E97" i="3"/>
  <c r="E98" i="3"/>
  <c r="E101" i="3"/>
  <c r="E104" i="3"/>
  <c r="E105" i="3"/>
  <c r="E106" i="3"/>
  <c r="E108" i="3"/>
  <c r="E109" i="3"/>
  <c r="E110" i="3"/>
  <c r="E111" i="3"/>
  <c r="E112" i="3"/>
  <c r="E113" i="3"/>
  <c r="E114" i="3"/>
  <c r="E115" i="3"/>
  <c r="E116" i="3"/>
  <c r="E117" i="3"/>
  <c r="E118" i="3"/>
  <c r="E119" i="3"/>
  <c r="E120" i="3"/>
  <c r="E121" i="3"/>
  <c r="E122" i="3"/>
  <c r="E123" i="3"/>
  <c r="E124" i="3"/>
  <c r="E125" i="3"/>
  <c r="E126" i="3"/>
  <c r="E127" i="3"/>
  <c r="E128" i="3"/>
  <c r="E129" i="3"/>
  <c r="E130" i="3"/>
  <c r="E131" i="3"/>
  <c r="E132" i="3"/>
  <c r="E133" i="3"/>
  <c r="E136" i="3"/>
  <c r="E137" i="3"/>
  <c r="E138" i="3"/>
  <c r="E139" i="3"/>
  <c r="E140" i="3"/>
  <c r="E141" i="3"/>
  <c r="E144" i="3"/>
  <c r="E153" i="3"/>
  <c r="E154" i="3"/>
  <c r="E155" i="3"/>
  <c r="E156" i="3"/>
  <c r="E158" i="3"/>
  <c r="E159" i="3"/>
  <c r="E160" i="3"/>
  <c r="E161" i="3"/>
  <c r="E163" i="3"/>
  <c r="E164" i="3"/>
  <c r="E165" i="3"/>
  <c r="E166" i="3"/>
  <c r="E170" i="3"/>
  <c r="E173" i="3"/>
  <c r="E176" i="3"/>
  <c r="E179" i="3"/>
  <c r="E183" i="3"/>
  <c r="E184" i="3"/>
  <c r="E186" i="3"/>
  <c r="E187" i="3"/>
  <c r="E188" i="3"/>
  <c r="E189" i="3"/>
  <c r="E193" i="3"/>
  <c r="E194" i="3"/>
  <c r="E195" i="3"/>
  <c r="E196" i="3"/>
  <c r="E197" i="3"/>
  <c r="E198" i="3"/>
  <c r="E199" i="3"/>
  <c r="E200" i="3"/>
  <c r="E201" i="3"/>
  <c r="E202" i="3"/>
  <c r="E203" i="3"/>
  <c r="E204" i="3"/>
  <c r="E205" i="3"/>
  <c r="E207" i="3"/>
  <c r="E208" i="3"/>
  <c r="E209" i="3"/>
  <c r="E210" i="3"/>
  <c r="E211" i="3"/>
  <c r="E214" i="3"/>
  <c r="E217" i="3"/>
  <c r="E220" i="3"/>
  <c r="E223" i="3"/>
  <c r="E226" i="3"/>
  <c r="E229" i="3"/>
  <c r="E232" i="3"/>
  <c r="E234" i="3"/>
  <c r="E235" i="3"/>
  <c r="E239" i="3"/>
  <c r="E240" i="3"/>
  <c r="E241" i="3"/>
  <c r="E242" i="3"/>
  <c r="E245" i="3"/>
  <c r="E249" i="3"/>
  <c r="E250" i="3"/>
  <c r="E254" i="3"/>
  <c r="D259" i="3"/>
  <c r="C259" i="3"/>
  <c r="D192" i="3"/>
  <c r="D191" i="3" s="1"/>
  <c r="C256" i="3"/>
  <c r="C255" i="3" s="1"/>
  <c r="D253" i="3"/>
  <c r="D252" i="3" s="1"/>
  <c r="D251" i="3" s="1"/>
  <c r="D244" i="3"/>
  <c r="D243" i="3" s="1"/>
  <c r="D238" i="3"/>
  <c r="D233" i="3"/>
  <c r="D231" i="3"/>
  <c r="D230" i="3" s="1"/>
  <c r="D228" i="3"/>
  <c r="D227" i="3" s="1"/>
  <c r="D225" i="3"/>
  <c r="D224" i="3" s="1"/>
  <c r="D221" i="3"/>
  <c r="D219" i="3"/>
  <c r="D218" i="3" s="1"/>
  <c r="D216" i="3"/>
  <c r="D215" i="3" s="1"/>
  <c r="D213" i="3"/>
  <c r="D212" i="3" s="1"/>
  <c r="D178" i="3"/>
  <c r="D177" i="3" s="1"/>
  <c r="D175" i="3"/>
  <c r="D174" i="3" s="1"/>
  <c r="D172" i="3"/>
  <c r="D169" i="3"/>
  <c r="D168" i="3" s="1"/>
  <c r="D152" i="3"/>
  <c r="D162" i="3"/>
  <c r="D151" i="3" s="1"/>
  <c r="D84" i="3"/>
  <c r="C84" i="3"/>
  <c r="D81" i="3"/>
  <c r="D80" i="3" s="1"/>
  <c r="C81" i="3"/>
  <c r="E81" i="3" s="1"/>
  <c r="D12" i="3"/>
  <c r="D11" i="3" s="1"/>
  <c r="C12" i="3"/>
  <c r="D26" i="3"/>
  <c r="D25" i="3" s="1"/>
  <c r="C32" i="3"/>
  <c r="D35" i="3"/>
  <c r="D37" i="3"/>
  <c r="D40" i="3"/>
  <c r="D39" i="3" s="1"/>
  <c r="D43" i="3"/>
  <c r="D46" i="3"/>
  <c r="C46" i="3"/>
  <c r="D50" i="3"/>
  <c r="D49" i="3" s="1"/>
  <c r="D53" i="3"/>
  <c r="D56" i="3"/>
  <c r="D58" i="3"/>
  <c r="D62" i="3"/>
  <c r="C62" i="3"/>
  <c r="D65" i="3"/>
  <c r="D64" i="3" s="1"/>
  <c r="D73" i="3"/>
  <c r="D72" i="3" s="1"/>
  <c r="D76" i="3"/>
  <c r="D75" i="3" s="1"/>
  <c r="D89" i="3"/>
  <c r="D93" i="3"/>
  <c r="D92" i="3" s="1"/>
  <c r="D96" i="3"/>
  <c r="D95" i="3" s="1"/>
  <c r="D100" i="3"/>
  <c r="D99" i="3" s="1"/>
  <c r="D102" i="3"/>
  <c r="C102" i="3"/>
  <c r="D147" i="3"/>
  <c r="D146" i="3" s="1"/>
  <c r="D145" i="3" s="1"/>
  <c r="C147" i="3"/>
  <c r="C146" i="3" s="1"/>
  <c r="C145" i="3" s="1"/>
  <c r="E102" i="3" l="1"/>
  <c r="D190" i="3"/>
  <c r="D79" i="3"/>
  <c r="D171" i="3"/>
  <c r="D237" i="3"/>
  <c r="D246" i="3"/>
  <c r="D52" i="3"/>
  <c r="D48" i="3" s="1"/>
  <c r="E12" i="3"/>
  <c r="D31" i="3"/>
  <c r="D42" i="3"/>
  <c r="D88" i="3"/>
  <c r="D71" i="3"/>
  <c r="E181" i="3"/>
  <c r="C244" i="3"/>
  <c r="C233" i="3"/>
  <c r="E233" i="3" s="1"/>
  <c r="C172" i="3"/>
  <c r="C171" i="3" s="1"/>
  <c r="C253" i="3"/>
  <c r="C162" i="3"/>
  <c r="E162" i="3" s="1"/>
  <c r="C192" i="3"/>
  <c r="E192" i="3" s="1"/>
  <c r="C231" i="3"/>
  <c r="C230" i="3" s="1"/>
  <c r="E230" i="3" s="1"/>
  <c r="C228" i="3"/>
  <c r="C227" i="3" s="1"/>
  <c r="E227" i="3" s="1"/>
  <c r="C219" i="3"/>
  <c r="C218" i="3" s="1"/>
  <c r="E218" i="3" s="1"/>
  <c r="C222" i="3"/>
  <c r="C216" i="3"/>
  <c r="C178" i="3"/>
  <c r="C177" i="3" s="1"/>
  <c r="E177" i="3" s="1"/>
  <c r="C225" i="3"/>
  <c r="C224" i="3" s="1"/>
  <c r="E224" i="3" s="1"/>
  <c r="E247" i="3"/>
  <c r="C175" i="3"/>
  <c r="C174" i="3" s="1"/>
  <c r="E174" i="3" s="1"/>
  <c r="C96" i="3"/>
  <c r="E96" i="3" s="1"/>
  <c r="C157" i="3"/>
  <c r="E157" i="3" s="1"/>
  <c r="C43" i="3"/>
  <c r="E171" i="3" l="1"/>
  <c r="E175" i="3"/>
  <c r="E172" i="3"/>
  <c r="E231" i="3"/>
  <c r="C252" i="3"/>
  <c r="E253" i="3"/>
  <c r="C243" i="3"/>
  <c r="E243" i="3" s="1"/>
  <c r="E244" i="3"/>
  <c r="D87" i="3"/>
  <c r="D236" i="3"/>
  <c r="C221" i="3"/>
  <c r="E221" i="3" s="1"/>
  <c r="E222" i="3"/>
  <c r="C215" i="3"/>
  <c r="E215" i="3" s="1"/>
  <c r="E216" i="3"/>
  <c r="E219" i="3"/>
  <c r="E225" i="3"/>
  <c r="D167" i="3"/>
  <c r="E178" i="3"/>
  <c r="E228" i="3"/>
  <c r="D70" i="3"/>
  <c r="C42" i="3"/>
  <c r="E42" i="3" s="1"/>
  <c r="E43" i="3"/>
  <c r="C238" i="3"/>
  <c r="C246" i="3"/>
  <c r="E246" i="3" s="1"/>
  <c r="C191" i="3"/>
  <c r="E191" i="3" s="1"/>
  <c r="C213" i="3"/>
  <c r="C169" i="3"/>
  <c r="C152" i="3"/>
  <c r="C100" i="3"/>
  <c r="C73" i="3"/>
  <c r="C53" i="3"/>
  <c r="E53" i="3" s="1"/>
  <c r="C50" i="3"/>
  <c r="C72" i="3" l="1"/>
  <c r="E72" i="3" s="1"/>
  <c r="E73" i="3"/>
  <c r="C212" i="3"/>
  <c r="E212" i="3" s="1"/>
  <c r="E213" i="3"/>
  <c r="C168" i="3"/>
  <c r="E168" i="3" s="1"/>
  <c r="E169" i="3"/>
  <c r="C237" i="3"/>
  <c r="E237" i="3" s="1"/>
  <c r="E238" i="3"/>
  <c r="C49" i="3"/>
  <c r="E49" i="3" s="1"/>
  <c r="E50" i="3"/>
  <c r="C151" i="3"/>
  <c r="E152" i="3"/>
  <c r="C99" i="3"/>
  <c r="E99" i="3" s="1"/>
  <c r="E100" i="3"/>
  <c r="C251" i="3"/>
  <c r="E251" i="3" s="1"/>
  <c r="E252" i="3"/>
  <c r="D10" i="3"/>
  <c r="D150" i="3"/>
  <c r="C65" i="3"/>
  <c r="E65" i="3" s="1"/>
  <c r="E151" i="3" l="1"/>
  <c r="C236" i="3"/>
  <c r="E236" i="3" s="1"/>
  <c r="D149" i="3"/>
  <c r="C190" i="3"/>
  <c r="E190" i="3" s="1"/>
  <c r="C80" i="3"/>
  <c r="C93" i="3"/>
  <c r="C95" i="3"/>
  <c r="E95" i="3" s="1"/>
  <c r="C79" i="3" l="1"/>
  <c r="E79" i="3" s="1"/>
  <c r="E80" i="3"/>
  <c r="C92" i="3"/>
  <c r="E92" i="3" s="1"/>
  <c r="E93" i="3"/>
  <c r="D264" i="3"/>
  <c r="C89" i="3"/>
  <c r="C76" i="3"/>
  <c r="C64" i="3"/>
  <c r="E64" i="3" s="1"/>
  <c r="C88" i="3" l="1"/>
  <c r="E89" i="3"/>
  <c r="C75" i="3"/>
  <c r="E75" i="3" s="1"/>
  <c r="E76" i="3"/>
  <c r="C58" i="3"/>
  <c r="E58" i="3" s="1"/>
  <c r="C56" i="3"/>
  <c r="C40" i="3"/>
  <c r="C35" i="3"/>
  <c r="E35" i="3" s="1"/>
  <c r="C37" i="3"/>
  <c r="E37" i="3" s="1"/>
  <c r="C26" i="3"/>
  <c r="C11" i="3"/>
  <c r="E11" i="3" s="1"/>
  <c r="C25" i="3" l="1"/>
  <c r="E25" i="3" s="1"/>
  <c r="E26" i="3"/>
  <c r="C52" i="3"/>
  <c r="E52" i="3" s="1"/>
  <c r="E56" i="3"/>
  <c r="C39" i="3"/>
  <c r="E39" i="3" s="1"/>
  <c r="E40" i="3"/>
  <c r="C87" i="3"/>
  <c r="E87" i="3" s="1"/>
  <c r="E88" i="3"/>
  <c r="C71" i="3"/>
  <c r="C31" i="3"/>
  <c r="E31" i="3" s="1"/>
  <c r="C48" i="3"/>
  <c r="E48" i="3" s="1"/>
  <c r="C70" i="3" l="1"/>
  <c r="E70" i="3" s="1"/>
  <c r="E71" i="3"/>
  <c r="C180" i="3"/>
  <c r="C167" i="3" l="1"/>
  <c r="E180" i="3"/>
  <c r="C10" i="3"/>
  <c r="E10" i="3" s="1"/>
  <c r="E167" i="3" l="1"/>
  <c r="C149" i="3"/>
  <c r="E149" i="3" s="1"/>
  <c r="C150" i="3"/>
  <c r="E150" i="3" s="1"/>
  <c r="C264" i="3" l="1"/>
  <c r="E264" i="3" s="1"/>
</calcChain>
</file>

<file path=xl/sharedStrings.xml><?xml version="1.0" encoding="utf-8"?>
<sst xmlns="http://schemas.openxmlformats.org/spreadsheetml/2006/main" count="522" uniqueCount="486">
  <si>
    <t>Единый сельскохозяйственный налог</t>
  </si>
  <si>
    <t>Код бюджетной классификации РФ</t>
  </si>
  <si>
    <t>Наименование доходов</t>
  </si>
  <si>
    <t>(руб.)</t>
  </si>
  <si>
    <t>000 1 00 00000 00 0000 000</t>
  </si>
  <si>
    <t>Налог на доходы физических лиц</t>
  </si>
  <si>
    <t>000 1 03 00000 00 0000 000</t>
  </si>
  <si>
    <t>000 1 03 02000 01 0000 110</t>
  </si>
  <si>
    <t>182 1 05 03000 01 0000 110</t>
  </si>
  <si>
    <t>182 1 05 04000 02 0000 110</t>
  </si>
  <si>
    <t>Налог, взимаемый в связи  с  применением   патентной системы налогообложения</t>
  </si>
  <si>
    <t>182 1 07 01000 01 0000 110</t>
  </si>
  <si>
    <t>Налог на добычу полезных ископаемых</t>
  </si>
  <si>
    <t>000 1 08 00000 00 0000 000</t>
  </si>
  <si>
    <t xml:space="preserve">182 1 08 03000 01 0000 110          </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</si>
  <si>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</si>
  <si>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000 1 11 05010 00 0000 120</t>
  </si>
  <si>
    <t>868 1 11 05013 05 0000 120</t>
  </si>
  <si>
    <t>874 1 11 05013 13 0000 120</t>
  </si>
  <si>
    <t>000 1 11 05020 00 0000 120</t>
  </si>
  <si>
    <t>868 1 11 05025 05 0000 120</t>
  </si>
  <si>
    <t>000 1 12 00000 00 0000 000</t>
  </si>
  <si>
    <t>Плата за негативное воздействие на окружающую среду</t>
  </si>
  <si>
    <t>000 1 13 00000 00 0000 000</t>
  </si>
  <si>
    <t>000 1 13 01000 00 0000 130</t>
  </si>
  <si>
    <t>Доходы от оказания платных услуг (работ)</t>
  </si>
  <si>
    <t>000 1 13 01990 00 0000 130</t>
  </si>
  <si>
    <t>000 1 13 01995 05 0000 130</t>
  </si>
  <si>
    <t>855 1 13 01995 05 0000 130</t>
  </si>
  <si>
    <t>000 1 14 06010 00 0000 430</t>
  </si>
  <si>
    <t>Доходы от продажи земельных участков, государственная собственность на которые не разграничена</t>
  </si>
  <si>
    <t>868 1 14 06013 05 0000 430</t>
  </si>
  <si>
    <t>874 1 14 06013 13 0000 430</t>
  </si>
  <si>
    <t>000 1 16 00000 00 0000 000</t>
  </si>
  <si>
    <t xml:space="preserve">000 2 00 00000 00 0000 000 </t>
  </si>
  <si>
    <t>000 2 02 00000 00 0000 000</t>
  </si>
  <si>
    <t>Дотации на выравнивание бюджетной обеспеченности</t>
  </si>
  <si>
    <t>Прочие дотации бюджетам муниципальных районов</t>
  </si>
  <si>
    <t>Дотации на реализацию мероприятий, предусмотренных нормативными правовыми актами органов государственной власти Ярославской области</t>
  </si>
  <si>
    <t>Субсидии бюджетам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</si>
  <si>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Субсидии бюджетам муниципальных районов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</si>
  <si>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Прочие субсидии</t>
  </si>
  <si>
    <t>Прочие субсидии бюджетам муниципальных районов</t>
  </si>
  <si>
    <t>Субсидия на оплату стоимости набора продуктов питания в лагерях с дневной формой пребывания детей, расположенных на территории Ярославской области</t>
  </si>
  <si>
    <t>Субсидия на повышение оплаты труда отдельных категорий работников муниципальных учреждений в сфере образования</t>
  </si>
  <si>
    <t>Субсидия на повышение оплаты труда работников муниципальных учреждений в сфере культуры</t>
  </si>
  <si>
    <t>Субвенция на реализацию отдельных полномочий в сфере законодательства об административных правонарушениях</t>
  </si>
  <si>
    <t>Субвенция на компенсацию части расходов на приобретение путевки в организации отдыха детей и их оздоровления</t>
  </si>
  <si>
    <t xml:space="preserve">Субвенция на компенсацию расходов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t>
  </si>
  <si>
    <t>Субвенция на государственную поддержку опеки и попечительства</t>
  </si>
  <si>
    <t>Субвенция на организацию питания обучающихся образовательных организаций</t>
  </si>
  <si>
    <t>Субвенция на содержание ребенка в семье опекуна и приемной семье, а также вознаграждение, причитающееся приемному родителю</t>
  </si>
  <si>
    <t>Субвенция на обеспечение деятельности органов опеки и попечительства</t>
  </si>
  <si>
    <t>Субвенция на содержание муниципальных казенных учреждений социального обслуживания населения, на предоставление субсидий муниципальным бюджетным учреждениям социального обслуживания населения на выполнение муниципальных заданий и иные цели</t>
  </si>
  <si>
    <t>Субвенция на оказание социальной помощи отдельным категориям граждан</t>
  </si>
  <si>
    <t>Субвенция на обеспечение деятельности органов местного самоуправления в сфере социальной защиты населения</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</si>
  <si>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</si>
  <si>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Иные межбюджетные трансферты</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</si>
  <si>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</si>
  <si>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</si>
  <si>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Итого доходов</t>
  </si>
  <si>
    <t>000 1 14 00000 00 0000 000</t>
  </si>
  <si>
    <t>000 1 14 06000 00 0000 430</t>
  </si>
  <si>
    <t>000 1 11 00000 00 0000 000</t>
  </si>
  <si>
    <t>000 1 11 05000 00 0000 120</t>
  </si>
  <si>
    <t>000 1 07 00000 00 0000 000</t>
  </si>
  <si>
    <t>000  1 05 00000 00 0000 000</t>
  </si>
  <si>
    <t>000 1 01 00000 00 0000 000</t>
  </si>
  <si>
    <t>000 1 01 02000 01 0000 110</t>
  </si>
  <si>
    <t>000 1 11 05070 00 0000 120</t>
  </si>
  <si>
    <t>000 1 12 01000 01 0000 120</t>
  </si>
  <si>
    <t>Прочие дотации</t>
  </si>
  <si>
    <t>Субвенции бюджетам бюджетной системы Российской Федерации</t>
  </si>
  <si>
    <t xml:space="preserve">Государственная пошлина по делам, рассматриваемым в судах общей юрисдикции, мировыми судьями </t>
  </si>
  <si>
    <t>000 1 14 06025 05 0000 430</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</si>
  <si>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</si>
  <si>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868 1 14 06025 05 0000 430</t>
  </si>
  <si>
    <t>000 1 13 02000 00 0000 130</t>
  </si>
  <si>
    <t>Доходы от компенсации затрат государства</t>
  </si>
  <si>
    <t>000 1 13 02060 00 0000 130</t>
  </si>
  <si>
    <t>000 1 13 02065 05 0000 130</t>
  </si>
  <si>
    <t>868 1 13 02065 05 0000 130</t>
  </si>
  <si>
    <t>Доходы, поступающие в порядке возмещения расходов, понесенных в связи с эксплуатацией имущества муниципальных районов</t>
  </si>
  <si>
    <t>000 2 02 10000 00 0000 150</t>
  </si>
  <si>
    <t>000 2 02 15001 00 0000 150</t>
  </si>
  <si>
    <t>852 2 02 15001 05 0000 150</t>
  </si>
  <si>
    <t>000 2 02 29999 00 0000 150</t>
  </si>
  <si>
    <t>000 2 02 29999 05 0000 150</t>
  </si>
  <si>
    <t>855 2 02 29999 05 2037 150</t>
  </si>
  <si>
    <t>876 2 02 29999 05 2038 150</t>
  </si>
  <si>
    <t>000 2 02 30000 00 0000 150</t>
  </si>
  <si>
    <t>000 2 02 30024 00 0000 150</t>
  </si>
  <si>
    <t>000 2 02 30024 05 0000 150</t>
  </si>
  <si>
    <t>850 2 02 30024 05 3027 150</t>
  </si>
  <si>
    <t>850 2 02 30024 05 3028 150</t>
  </si>
  <si>
    <t>850 2 02 30024 05 3031 150</t>
  </si>
  <si>
    <t>855 2 02 30024 05 3006 150</t>
  </si>
  <si>
    <t>855 2 02 30024 05 3007 150</t>
  </si>
  <si>
    <t>855 2 02 30024 05 3009 150</t>
  </si>
  <si>
    <t>855 2 02 30024 05 3010 150</t>
  </si>
  <si>
    <t>855 2 02 30024 05 3015 150</t>
  </si>
  <si>
    <t>855 2 02 30024 05 3017 150</t>
  </si>
  <si>
    <t>855 2 02 30024 05 3030 150</t>
  </si>
  <si>
    <t>869 2 02 30024 05 3020 150</t>
  </si>
  <si>
    <t>869 2 02 30024 05 3021 150</t>
  </si>
  <si>
    <t>869 2 02 30024 05 3029 150</t>
  </si>
  <si>
    <t>000 2 02 35120 00 0000 150</t>
  </si>
  <si>
    <t>000 2  02 35120 05 0000 150</t>
  </si>
  <si>
    <t>850 2 02 35120 05 0000 150</t>
  </si>
  <si>
    <t>000 2 02 40000 00 0000 150</t>
  </si>
  <si>
    <t>000 2 02 40014 00 0000 150</t>
  </si>
  <si>
    <t>000 2 02 40014 05 0000 150</t>
  </si>
  <si>
    <t>850 2 02 40014 05 0000 150</t>
  </si>
  <si>
    <t>852 2 02 40014 05 0000 150</t>
  </si>
  <si>
    <t>876 2 02 40014 05 0000 150</t>
  </si>
  <si>
    <t>000 2 02 20000 00 0000 150</t>
  </si>
  <si>
    <t>868 1 14 06313 05 0000 430</t>
  </si>
  <si>
    <t>000 1 14 06313 05 0000 430</t>
  </si>
  <si>
    <t>000 2 02 20041 05 0000 150</t>
  </si>
  <si>
    <t>000 2 02 20041 00 0000 150</t>
  </si>
  <si>
    <t>000 2 02 19999 00 0000 150</t>
  </si>
  <si>
    <t>852 2 02 19999 05 1003 150</t>
  </si>
  <si>
    <t>000 2 02 19999 05 0000 150</t>
  </si>
  <si>
    <t xml:space="preserve">Акцизы по подакцизным товарам (продукции), производимым на территории Российской Федерации
</t>
  </si>
  <si>
    <t>Доходы от сдачи в аренду имущества, составляющего государственную (муниципальную) казну (за исключением земельных участков)</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</si>
  <si>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</si>
  <si>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</si>
  <si>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182 1 01 02010 01 1000 110</t>
  </si>
  <si>
    <t>182 1 01 02020 01 1000 110</t>
  </si>
  <si>
    <t>182 1 05 03010 01 1000 110</t>
  </si>
  <si>
    <t>182 1 05 04020 02 1000 110</t>
  </si>
  <si>
    <t>182 1 07 01020 01 1000 110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</si>
  <si>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</si>
  <si>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</si>
  <si>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ПЛАТЕЖИ ПРИ ПОЛЬЗОВАНИИ ПРИРОДНЫМИ РЕСУРСАМИ</t>
  </si>
  <si>
    <t xml:space="preserve">Прочие доходы от оказания платных услуг (работ)
</t>
  </si>
  <si>
    <t xml:space="preserve">Прочие доходы от оказания платных услуг (работ) получателями средств бюджетов муниципальных районов
</t>
  </si>
  <si>
    <t xml:space="preserve">Доходы, поступающие в порядке возмещения расходов, понесенных в связи с эксплуатацией имущества
</t>
  </si>
  <si>
    <t xml:space="preserve">Доходы от продажи земельных участков, находящихся в государственной и муниципальной собственности
</t>
  </si>
  <si>
    <t>000 1 14 06310 00 0000 430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</si>
  <si>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</si>
  <si>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 xml:space="preserve">ШТРАФЫ, САНКЦИИ, ВОЗМЕЩЕНИЕ УЩЕРБА
</t>
  </si>
  <si>
    <t>БЕЗВОЗМЕЗДНЫЕ ПОСТУПЛЕНИЯ ОТ ДРУГИХ БЮДЖЕТОВ БЮДЖЕТНОЙ СИСТЕМЫ РОССИЙСКОЙ ФЕДЕРАЦИИ</t>
  </si>
  <si>
    <t>Дотации бюджетам бюджетной системы Российской Федерации</t>
  </si>
  <si>
    <t>Дотации бюджетам муниципальных районов на выравнивание бюджетной обеспеченности из бюджета субъекта Российской Федерации</t>
  </si>
  <si>
    <t>Субсидии бюджетам бюджетной системы Российской Федерации (межбюджетные субсидии)</t>
  </si>
  <si>
    <t xml:space="preserve">Субвенции местным бюджетам на выполнение передаваемых полномочий субъектов Российской Федерации
</t>
  </si>
  <si>
    <t xml:space="preserve">Субвенции бюджетам муниципальных районов на выполнение передаваемых полномочий субъектов Российской Федерации
</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</si>
  <si>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</si>
  <si>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НАЛОГИ НА ТОВАРЫ (РАБОТЫ, УСЛУГИ), РЕАЛИЗУЕМЫЕ НА ТЕРРИТОРИИ РОССИЙСКОЙ ФЕДЕРАЦИИ</t>
  </si>
  <si>
    <t>НАЛОГИ НА СОВОКУПНЫЙ ДОХОД</t>
  </si>
  <si>
    <t>НАЛОГИ НА ПРИБЫЛЬ, ДОХОДЫ</t>
  </si>
  <si>
    <t>НАЛОГОВЫЕ И НЕНАЛОГОВЫЕ ДОХОДЫ</t>
  </si>
  <si>
    <t>НАЛОГИ, СБОРЫ И РЕГУЛЯРНЫЕ ПЛАТЕЖИ ЗА ПОЛЬЗОВАНИЕ ПРИРОДНЫМИ РЕСУРСАМИ</t>
  </si>
  <si>
    <t>ГОСУДАРСТВЕННАЯ ПОШЛИНА</t>
  </si>
  <si>
    <t xml:space="preserve">ДОХОДЫ ОТ ИСПОЛЬЗОВАНИЯ ИМУЩЕСТВА, НАХОДЯЩЕГОСЯ В ГОСУДАРСТВЕННОЙ И МУНИЦИПАЛЬНОЙ СОБСТВЕННОСТИ
</t>
  </si>
  <si>
    <t>ДОХОДЫ ОТ ОКАЗАНИЯ ПЛАТНЫХ УСЛУГ И КОМПЕНСАЦИИ ЗАТРАТ ГОСУДАРСТВА</t>
  </si>
  <si>
    <t>ДОХОДЫ ОТ ПРОДАЖИ МАТЕРИАЛЬНЫХ И НЕМАТЕРИАЛЬНЫХ АКТИВОВ</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</si>
  <si>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</si>
  <si>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БЕЗВОЗМЕЗДНЫЕ ПОСТУПЛЕНИЯ</t>
  </si>
  <si>
    <t>000 1 11 01050 05 0000 120</t>
  </si>
  <si>
    <t>868 1 11 01050 05 0000 120</t>
  </si>
  <si>
    <t>Доходы от оказания информационных услуг</t>
  </si>
  <si>
    <t>000 1 13 01075 05 0000 130</t>
  </si>
  <si>
    <t>Доходы от оказания информационных услуг органами местного самоуправления муниципальных районов, казенными учреждениями муниципальных районов</t>
  </si>
  <si>
    <t>868 1 13 01075 05 0000 130</t>
  </si>
  <si>
    <t>000 1 14 13000 00 0000 000</t>
  </si>
  <si>
    <t>Доходы от приватизации имущества, находящегося в государственной и муниципальной собственности</t>
  </si>
  <si>
    <t>000 1 14 13050 05 0000 410</t>
  </si>
  <si>
    <t>868 1 14 13050 05 0000 410</t>
  </si>
  <si>
    <t>868 1 16 01084 01 0000 140</t>
  </si>
  <si>
    <t>868 1 16 01074 01 0000 140</t>
  </si>
  <si>
    <t>182 1 08 03010 01 1050 110</t>
  </si>
  <si>
    <t>000 2 02 49999 00 0000 150</t>
  </si>
  <si>
    <t>000 2 02 49999 05 0000 150</t>
  </si>
  <si>
    <t>000 1 11 01000 00 0000 120</t>
  </si>
  <si>
    <t>000 1 13 01070 00 0000 130</t>
  </si>
  <si>
    <t>000 1 14 06020 00 0000 430</t>
  </si>
  <si>
    <t>Субвенция на организацию мероприятий при осуществлении деятельности по обращению с животными без владельцев</t>
  </si>
  <si>
    <t xml:space="preserve">Прочие межбюджетные трансферты, передаваемые бюджетам
</t>
  </si>
  <si>
    <t xml:space="preserve">Прочие межбюджетные трансферты, передаваемые бюджетам муниципальных районов
</t>
  </si>
  <si>
    <t>Доходы от приватизации имущества, находящегося в собственности муниципальных районов, в части приватизации нефинансовых активов имущества казны</t>
  </si>
  <si>
    <t>000 202 19999 05 0000 150</t>
  </si>
  <si>
    <t>852 202 19999 05 1006 150</t>
  </si>
  <si>
    <t>Дотации на поощрение достижения наилучших значений показателей по отдельным направлениям развития муниципальных образований Ярославской области</t>
  </si>
  <si>
    <t>852 202 19999 05 1004 150</t>
  </si>
  <si>
    <t>852 2 02 19999 05 1007 150</t>
  </si>
  <si>
    <t>Дотации на улучшение значений показателей по отдельным направлениям развития муниципальных образований Ярославской области</t>
  </si>
  <si>
    <t>876 2 02 49999 05 4011 150</t>
  </si>
  <si>
    <t>Межбюджетные трансферты на организацию и проведение культурных мероприятий, направленных на улучшение социального самочувствия жителей муниципальных образований Ярославской области</t>
  </si>
  <si>
    <t>182 1 08 03010 01 1060 110</t>
  </si>
  <si>
    <t>850 2 02 19999 05 1008 150</t>
  </si>
  <si>
    <t>Дотации на поощрение муниципальных управленческих команд за достижение показателей деятельности органов исполнительной власти</t>
  </si>
  <si>
    <t>874 1 14 06313 13 0000 430</t>
  </si>
  <si>
    <t>182 1 01 02080 01 1000 110</t>
  </si>
  <si>
    <t>048 1 12 01010 01 6000 120</t>
  </si>
  <si>
    <t>048 1 12 01030 01 6000 120</t>
  </si>
  <si>
    <t>048 1 12 01041 01 6000 120</t>
  </si>
  <si>
    <t>048 1 12 01042 01 6000 120</t>
  </si>
  <si>
    <t>855 2 02 30024 05 3033 150</t>
  </si>
  <si>
    <t>Субвенция на частичную оплату стоимости путевки в организации отдыха детей и их оздоровления</t>
  </si>
  <si>
    <t>868 2 02 30024 05 3025 150</t>
  </si>
  <si>
    <t>Субвенция на организацию и содержание скотомогильников (биотермических ям)</t>
  </si>
  <si>
    <t xml:space="preserve">Субвенция на организацию образовательного процесса </t>
  </si>
  <si>
    <t>855 2 02 30024 05 3014 150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</si>
  <si>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</si>
  <si>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 xml:space="preserve">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 </t>
  </si>
  <si>
    <t xml:space="preserve"> 855 2 02 29999 05 2015 150</t>
  </si>
  <si>
    <t xml:space="preserve">Прочие дотации бюджетам муниципальных районов
</t>
  </si>
  <si>
    <t>855 2 02 19999 05 1009 150</t>
  </si>
  <si>
    <t>182 1 03 02231 01 0000 110</t>
  </si>
  <si>
    <t>182 1 03 02241 01 0000 110</t>
  </si>
  <si>
    <t>182 1 03 02251 01 0000 110</t>
  </si>
  <si>
    <t>182 1 03 02261 01 0000 110</t>
  </si>
  <si>
    <t>Дотации на реализацию мероприятий по обеспечению обязательных требований охраны объектов образования I-III категорий опасности</t>
  </si>
  <si>
    <t>876 2 02 29999 05 2040 150</t>
  </si>
  <si>
    <t>962 1 16 01053 01 0059 140</t>
  </si>
  <si>
    <t>962 1 16 01053 01 0351 140</t>
  </si>
  <si>
    <t>962 1 16 01053 01 9000 140</t>
  </si>
  <si>
    <t>962 1 16 01063 01 0008 140</t>
  </si>
  <si>
    <t>962 1 16 01063 01 0009 140</t>
  </si>
  <si>
    <t>962 1 16 01063 01 0091 140</t>
  </si>
  <si>
    <t>962 1 16 01063 01 0101 140</t>
  </si>
  <si>
    <t>962 1 16 01073 01 0017 140</t>
  </si>
  <si>
    <t>962 1 16 01073 01 0019 140</t>
  </si>
  <si>
    <t>962 1 16 01073 01 0027 140</t>
  </si>
  <si>
    <t>962 1 16 01083 01 0028 140</t>
  </si>
  <si>
    <t>962 1 16 01083 01 0037 140</t>
  </si>
  <si>
    <t>962 1 16 01103 01 9000 140</t>
  </si>
  <si>
    <t>962 1 16 01133 01 9000 140</t>
  </si>
  <si>
    <t>962 1 16 01143 01 0016 140</t>
  </si>
  <si>
    <t>962 1 16 01143 01 9000 140</t>
  </si>
  <si>
    <t>962 1 16 01153 01 0006 140</t>
  </si>
  <si>
    <t>962 1 16 01153 01 9000 140</t>
  </si>
  <si>
    <t>962 1 16 01163 01 0000 140</t>
  </si>
  <si>
    <t>962 1 16 01173 01 0007 140</t>
  </si>
  <si>
    <t>962 1 16 01173 01 0008 140</t>
  </si>
  <si>
    <t>962 1 16 01173 01 9000 140</t>
  </si>
  <si>
    <t>962 1 16 01193 01 0005 140</t>
  </si>
  <si>
    <t>962 1 16 01193 01 0007 140</t>
  </si>
  <si>
    <t>962 1 16 01193 01 0029 140</t>
  </si>
  <si>
    <t>962 1 16 01193 01 9000 140</t>
  </si>
  <si>
    <t>962 1 16 01203 01 0007 140</t>
  </si>
  <si>
    <t>962 1 16 01203 01 0008 140</t>
  </si>
  <si>
    <t>962 1 16 01203 01 0021 140</t>
  </si>
  <si>
    <t>962 1 16 01203 01 9000 140</t>
  </si>
  <si>
    <t>962 1 16 01333 01 0000 140</t>
  </si>
  <si>
    <t>Прогнозируемые доходы бюджета Гаврилов-Ямского муниципального района Ярославской области на 2025 год в соответствии с классификацией доходов бюджета Российской Федерации</t>
  </si>
  <si>
    <t>962 1 16 01193 01 0013 140</t>
  </si>
  <si>
    <t>962 1 16 01203 01 0010 140</t>
  </si>
  <si>
    <t>967 1 16 11050 01 0000 140</t>
  </si>
  <si>
    <t>182 1 01 02040 01 1000 110</t>
  </si>
  <si>
    <t>182 1 01 02130 01 1000 110</t>
  </si>
  <si>
    <t>182 1 01 02140 01 1000 110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</si>
  <si>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</si>
  <si>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</si>
  <si>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остановленных дифференцированных нормативов отчислений в местные бюджеты (по нормативам, остановленным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</si>
  <si>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</si>
  <si>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Единый сельскохозяйственный налог (сумма платежа (перерасчеты, недоимка и задолженность по соответствующему платежу, в том числе по отмененному)
</t>
  </si>
  <si>
    <t>Налог, взимаемый в связи с применением патентной системы налогообложения, зачисляемый в бюджеты муниципальных районов (сумма платежа (перерасчеты, недоимка и задолженность по соответствующему платежу, в том числе по отмененному)</t>
  </si>
  <si>
    <t>Налог на добычу общераспространенных полезных ископаемых (сумма платежа (перерасчеты, недоимка и задолженность по соответствующему платежу, в том числе по отмененному)</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</si>
  <si>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при обращении в суды)</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</si>
  <si>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на основании судебных актов по результатам рассмотрения дел по существу)</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</si>
  <si>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</si>
  <si>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</si>
  <si>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</si>
  <si>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</si>
  <si>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868 1 11 05075  05 0000 120</t>
  </si>
  <si>
    <t>Доходы от сдачи в аренду имущества, составляющего казну муниципальных районов (за исключением земельных участков)</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</si>
  <si>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</si>
  <si>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</si>
  <si>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t>
  </si>
  <si>
    <t>Плата за размещение твердых коммунальных отходов (федеральные государственные органы, Банк России, органы управления государственными внебюджетными фондами Российской Федерации)</t>
  </si>
  <si>
    <t>Прочие доходы от оказания платных услуг (работ) получателями средств бюджетов муниципальных районов</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</si>
  <si>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</si>
  <si>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</si>
  <si>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</si>
  <si>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выявленные должностными лицами органов муниципального контроля
</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</si>
  <si>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выявленные должностными лицами органов муниципального контроля
</t>
  </si>
  <si>
    <t xml:space="preserve">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
</t>
  </si>
  <si>
    <t xml:space="preserve">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
</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</si>
  <si>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порядка рассмотрения обращений граждан)</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</si>
  <si>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неуплату средств на содержание детей или нетрудоспособных родителей)</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</si>
  <si>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(иные штрафы)</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</si>
  <si>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незаконный оборот наркотических средств, психотропных веществ или их аналогов и незаконные приобретение, хранение, перевозку растений, содержащих наркотические средства или психотропные вещества, либо их частей, содержащих наркотические средства или психотропные вещества)</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</si>
  <si>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потребление наркотических средств или психотропных веществ без назначения врача либо новых потенциально опасных психоактивных веществ)</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</si>
  <si>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уклонение от прохождения диагностики, профилактических мероприятий, лечения от наркомании и (или) медицинской и (или)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
</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</si>
  <si>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</si>
  <si>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уничтожение или повреждение чужого имущества)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</si>
  <si>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самовольное подключение и использование электрической, тепловой энергии, нефти или газа)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</si>
  <si>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
</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</si>
  <si>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незаконную рубку, повреждение лесных насаждений или самовольное выкапывание в лесах деревьев, кустарников, лиан)</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</si>
  <si>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нарушение правил охоты, правил, регламентирующих рыболовство и другие виды пользования объектами животного мира)
</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</si>
  <si>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 (иные штрафы)</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</si>
  <si>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(иные штрафы)</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</si>
  <si>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правил продажи этилового спирта, алкогольной и спиртосодержащей продукции)</t>
  </si>
  <si>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</si>
  <si>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непредставление (несообщение) сведений, необходимых для осуществления налогового контроля)
</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</si>
  <si>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</si>
  <si>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</si>
  <si>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невыполнение законных требований прокурора, следователя, дознавателя или должностного лица, осуществляющего производство по делу об административном правонарушении)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</si>
  <si>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</si>
  <si>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</si>
  <si>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</si>
  <si>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непредставление сведений (информации))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</si>
  <si>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заведомо ложный вызов специализированных служб)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</si>
  <si>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</si>
  <si>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</si>
  <si>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невыполнение требований и мероприятий в области гражданской обороны)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</si>
  <si>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правил производства, приобретения, продажи, передачи, хранения, перевозки, ношения, коллекционирования, экспонирования, уничтожения или учета оружия и патронов к нему, а также нарушение правил производства, продажи, хранения, уничтожения или учета взрывчатых веществ и взрывных устройств, пиротехнических изделий,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</si>
  <si>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незаконные изготовление, продажу или передачу пневматического оружия)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</si>
  <si>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</si>
  <si>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
</t>
  </si>
  <si>
    <t>Субсидия на обеспечение трудоустройства несовершеннолетних граждан на временные рабочие места</t>
  </si>
  <si>
    <t>850 2 02 30024 05 3004 150</t>
  </si>
  <si>
    <t>876 2 02 49999 05 4030 150</t>
  </si>
  <si>
    <t>Межбюджетные трансферты на материальное стимулирование деятельности народных дружинников в Ярославской области</t>
  </si>
  <si>
    <t>852 2 02 19999 05 1010 150</t>
  </si>
  <si>
    <t>Дотация на решение вопросов местного значения</t>
  </si>
  <si>
    <t>Субвенция на освобождение от оплаты стоимости проезда детей из многодетных семей</t>
  </si>
  <si>
    <t>Субвенция на обеспечение государственных полномочий по организации деятельности территориальных комиссий по делам несовершеннолетных и защите их прав</t>
  </si>
  <si>
    <t xml:space="preserve">Субвенция на обеспечение отдыха и оздоровления детей, находящихся в трудной жизненной ситуации, детей погибших сотрудников правоохранительных органов и военнослужащих, безнадзорных детей </t>
  </si>
  <si>
    <t>850 2 02 20041 05 0000 150</t>
  </si>
  <si>
    <t>876 2 02 25519 05 0000 150</t>
  </si>
  <si>
    <t>000 2 02 255519 05 0000 150</t>
  </si>
  <si>
    <t>000 2 02 255519 00 0000 150</t>
  </si>
  <si>
    <t>Субсидии бюджетам на поддержку отрасли культуры</t>
  </si>
  <si>
    <t xml:space="preserve">Субсидии бюджетам муниципальных районов на поддержку отрасли культуры
</t>
  </si>
  <si>
    <t>000 2 02 35304 00 0000 150</t>
  </si>
  <si>
    <t>Субвенции бюджетам муниципальных образований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</si>
  <si>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000 2 02 35304 05 0000 150</t>
  </si>
  <si>
    <t xml:space="preserve">Субвенции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</si>
  <si>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855 2 02 35304 05 0000 150</t>
  </si>
  <si>
    <t>Субвенции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</si>
  <si>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000 2 02 25750 00 0000 150</t>
  </si>
  <si>
    <t>Субсидии бюджетам на реализацию мероприятий по модернизации школьных систем образовани</t>
  </si>
  <si>
    <t>000 2 02 25750 05 0000 150</t>
  </si>
  <si>
    <t>Субсидии бюджетам муниципальных районов на реализацию мероприятий по модернизации школьных систем образования</t>
  </si>
  <si>
    <t>855 2 02 25750 05 0000 150</t>
  </si>
  <si>
    <t>000 2 02 39999 05 0000 150</t>
  </si>
  <si>
    <t>Прочие субвенции бюджетам муниципальных районов</t>
  </si>
  <si>
    <t>855 2 02 39999 05 0001 150</t>
  </si>
  <si>
    <t>Субвенция на ежемесячное денежное вознаграждение советникам директора по воспитанию и взаимодействию с детскими общественными объединениями муниципальных общеобразовательных организаций</t>
  </si>
  <si>
    <t>000 2 02 35179 00 0000 150</t>
  </si>
  <si>
    <t>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</si>
  <si>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000 2 02 35179 05 0000 150</t>
  </si>
  <si>
    <t>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</si>
  <si>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855 2 02 35179 05 0000 150</t>
  </si>
  <si>
    <t>000 2 02 35303 00 0000 150</t>
  </si>
  <si>
    <t>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</si>
  <si>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000 2 02 35303 05 0000 150</t>
  </si>
  <si>
    <t>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</si>
  <si>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855 2 02 35303 05 0000 150</t>
  </si>
  <si>
    <t xml:space="preserve">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t>
  </si>
  <si>
    <t>000 2 02 35163 00 0000 150</t>
  </si>
  <si>
    <t xml:space="preserve">Субвенции бюджетам на создание системы долговременного ухода за гражданами пожилого возраста и инвалидами
</t>
  </si>
  <si>
    <t>000 2 02 35163 05 0000 150</t>
  </si>
  <si>
    <t>Субвенции бюджетам муниципальных районов на создание системы долговременного ухода за гражданами пожилого возраста и инвалидами</t>
  </si>
  <si>
    <t>869 2 02 35163 05 0000 150</t>
  </si>
  <si>
    <t>000 2 02 35404 00 0000 150</t>
  </si>
  <si>
    <t xml:space="preserve">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
</t>
  </si>
  <si>
    <t>000 2 02 35404 05 0000 150</t>
  </si>
  <si>
    <t>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t>
  </si>
  <si>
    <t xml:space="preserve">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
</t>
  </si>
  <si>
    <t>869 2 02 30024 05 3041 150</t>
  </si>
  <si>
    <t>Субвенция на оказание социальной помощи на основании социального контракта в части расходов по доставке выплат получателям</t>
  </si>
  <si>
    <t>000 2 02 35930 00 0000 150</t>
  </si>
  <si>
    <t xml:space="preserve">Субвенции бюджетам на государственную регистрацию актов гражданского состояния
</t>
  </si>
  <si>
    <t>000 2 02 35930 05 0000 150</t>
  </si>
  <si>
    <t>Субвенции бюджетам муниципальных районов на государственную регистрацию актов гражданского состояния</t>
  </si>
  <si>
    <t>850 2 02 35930 05 0000 150</t>
  </si>
  <si>
    <t>850 2 02 19999 05 1011 150</t>
  </si>
  <si>
    <t>Дотации на материально-техническое обеспечение проведения выборов в представительный орган вновь образованного муниципального образования</t>
  </si>
  <si>
    <t>852 2 02 19999 05 1004 150</t>
  </si>
  <si>
    <t xml:space="preserve">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</si>
  <si>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</si>
  <si>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182 1 01 02030 01 1000 110</t>
  </si>
  <si>
    <t xml:space="preserve">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</si>
  <si>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</si>
  <si>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</si>
  <si>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</si>
  <si>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Приложение 1</t>
  </si>
  <si>
    <t>000 2 02 25467 00 0000 150</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</si>
  <si>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</si>
  <si>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000 2 02 25467 05 0000 150</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</si>
  <si>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</si>
  <si>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876 2 02 25467 05 0000 150</t>
  </si>
  <si>
    <t>869 2 02 39999 05 3005 150</t>
  </si>
  <si>
    <t>Субвенция на обеспечение пунктов проката предметами первой необходимости для новорождённых для студенческих, молодых семей, одиноких матерей, иных категорий нуждающихся семей</t>
  </si>
  <si>
    <t>000 2 02 45519 00 0000 150</t>
  </si>
  <si>
    <t>Межбюджетные трансферты, передаваемые бюджетам на поддержку отрасли культуры</t>
  </si>
  <si>
    <t>000 2 02 45519 05 0000 150</t>
  </si>
  <si>
    <t>Межбюджетные трансферты, передаваемые бюджетам муниципальных районов на поддержку отрасли культуры</t>
  </si>
  <si>
    <t>876 2 02 45519 05 0000 150</t>
  </si>
  <si>
    <t>876 2 02 29999 05 2009 150</t>
  </si>
  <si>
    <t>Субсидия на осуществеление деятельности в сфере молодежной политики социальными учреждениями молодежи</t>
  </si>
  <si>
    <t>876 2 02 29999 05 2048 150</t>
  </si>
  <si>
    <t>Субсидия на проведение капитального ремонта муниципальных библиотек</t>
  </si>
  <si>
    <t>868 2 02 40014 05 0000 150</t>
  </si>
  <si>
    <t>Уточненный прогноз на 2025 год</t>
  </si>
  <si>
    <t>Исполнение</t>
  </si>
  <si>
    <t>%</t>
  </si>
  <si>
    <t>182 1 01 02020 01 3000 110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</si>
  <si>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(суммы денежных взысканий (штрафов) по соответствующему платежу согласно законодательству Российской Федерации)</t>
  </si>
  <si>
    <t>182 1 01 02030 01 3000 110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</si>
  <si>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(суммы денежных взысканий (штрафов) по соответствующему платежу согласно законодательству Российской Федерации)</t>
  </si>
  <si>
    <t>182 1 01 02150 01 1000 110</t>
  </si>
  <si>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(сумма платежа (перерасчеты, недоимка и задолженность по соответствующему платежу, в том числе по отмененному)</t>
  </si>
  <si>
    <t>182 1 01 02210 01 1000 110</t>
  </si>
  <si>
    <t>Налог на доходы физических лиц в части суммы налога, относящейся к налоговой базе, указанной в пункте 6.2 статьи 210 Налогового кодекса Российской Федерации, не превышающей 5 миллионов рублей (сумма платежа (перерасчеты, недоимка и задолженность по соответствующему платежу, в том числе по отмененному)</t>
  </si>
  <si>
    <t>182 1 05 02010 02 0000 110</t>
  </si>
  <si>
    <t>Единый налог на вмененный доход для отдельных видов деятельности</t>
  </si>
  <si>
    <t>182 1 05 02010 02 3000 110</t>
  </si>
  <si>
    <t>Единый налог на вмененный доход для отдельных видов деятельности (суммы денежных взысканий (штрафов) по соответствующему платежу согласно законодательству Российской Федерации)</t>
  </si>
  <si>
    <t>Государственная пошлина за выдачу разрешения на установку рекламной конструкции</t>
  </si>
  <si>
    <t>000 1 08 07150 01 0000 110</t>
  </si>
  <si>
    <t>911 1 08 07150 01 1000 110</t>
  </si>
  <si>
    <t>Государственная пошлина за выдачу разрешения на установку рекламной конструкции (сумма платежа (перерасчеты, недоимка и задолженность по платежу, в том числе по отмененному)</t>
  </si>
  <si>
    <t>000 1 11 09045 05 0000 120</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</si>
  <si>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</si>
  <si>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868 1 11 09045 05 0000 120</t>
  </si>
  <si>
    <t>869 1 13 02065 05 0000 130</t>
  </si>
  <si>
    <t>920 1 16 01053 01 0035 140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</si>
  <si>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t>
  </si>
  <si>
    <t>850 1 16 07010 05 0000 140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</si>
  <si>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t>
  </si>
  <si>
    <t>000 1 17 00000 00 0000 000</t>
  </si>
  <si>
    <t>ПРОЧИЕ НЕНАЛОГОВЫЕ ДОХОДЫ</t>
  </si>
  <si>
    <t>000 1 17 05000 00 0000 180</t>
  </si>
  <si>
    <t>Прочие неналоговые доходы</t>
  </si>
  <si>
    <t>000 1 17 05050 05 0000 180</t>
  </si>
  <si>
    <t>Прочие неналоговые доходы бюджетов муниципальных районов</t>
  </si>
  <si>
    <t>868 1 17 05050 05 0000 180</t>
  </si>
  <si>
    <t>000 2 18 00000 00 0000 000</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</si>
  <si>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</si>
  <si>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000 2 18 05010 05 0000 150</t>
  </si>
  <si>
    <t>Доходы бюджетов муниципальных районов от возврата бюджетными учреждениями остатков субсидий прошлых лет</t>
  </si>
  <si>
    <t>855 2 18 05010 05 0000 150</t>
  </si>
  <si>
    <t>000 2 19 00000 00 0000 000</t>
  </si>
  <si>
    <t>ВОЗВРАТ ОСТАТКОВ СУБСИДИЙ, СУБВЕНЦИЙ И ИНЫХ МЕЖБЮДЖЕТНЫХ ТРАНСФЕРТОВ, ИМЕЮЩИХ ЦЕЛЕВОЕ НАЗНАЧЕНИЕ, ПРОШЛЫХ ЛЕТ</t>
  </si>
  <si>
    <t>855 2 19 35303 05 0000 150</t>
  </si>
  <si>
    <t>Возврат остатков субвенций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из бюджетов муниципальных районов</t>
  </si>
  <si>
    <t>Возврат остатков субвенций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муниципальных районов</t>
  </si>
  <si>
    <t>855 2 19 35304 05 0000 150</t>
  </si>
  <si>
    <t>855 2 19 60010 05 0000 150</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</si>
  <si>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</si>
  <si>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876 2 19 60010 05 0000 150</t>
  </si>
  <si>
    <t>Исполнено за 9 месяцев 2025 года</t>
  </si>
  <si>
    <t>182 1 01 02010 01 3000 110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</si>
  <si>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 (суммы денежных взысканий (штрафов) по соответствующему платежу согласно законодательству Российской Федерации)</t>
  </si>
  <si>
    <t>182 1 05 02010 02 1000 110</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</si>
  <si>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</si>
  <si>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000 1 11 05325 05 0000 120</t>
  </si>
  <si>
    <t>Плата по соглашениям об установлении сервитута, заключенным органами местного самоуправления муниципальных районов,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муниципальных районов</t>
  </si>
  <si>
    <t>868 1 11 05325 05 0000 120</t>
  </si>
  <si>
    <t>855 1 13 02995 05 0000 130</t>
  </si>
  <si>
    <t>Прочие доходы от компенсации затрат бюджетов муниципальных районов</t>
  </si>
  <si>
    <t>000 1 13 02990 05 0000 130</t>
  </si>
  <si>
    <t>876 1 13 02995 05 0000 130</t>
  </si>
  <si>
    <t>920 1 16 01063 01 0101 140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</si>
  <si>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t>
  </si>
  <si>
    <t>920 1 16 01203 01 0021 140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</si>
  <si>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t>
  </si>
  <si>
    <t>920 1 16 01203 01 9000 140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</si>
  <si>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t>
  </si>
  <si>
    <t>182 1 16 10129 01 9000 140</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</si>
  <si>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 (иные штрафы)</t>
  </si>
  <si>
    <t>850 2 02 29999 05 2032 150</t>
  </si>
  <si>
    <t>Субсчидия на реализауцию мероприятий инициативного бюджетирования на территории Ярославской области (поддержка местных инициатив)</t>
  </si>
  <si>
    <t>876 2 02 29999 05 2006 150</t>
  </si>
  <si>
    <t>Субсидия на реализацию мероприятий по патриотическому воспитанию граждан</t>
  </si>
  <si>
    <t>855 2 02 30024 05 3043 150</t>
  </si>
  <si>
    <t>Субвенция на освобождение от взимаемой с родителей (закоонных представителей) платы за присмотр и уход за детьми</t>
  </si>
  <si>
    <t>855 2 02 49999 05 4008 150</t>
  </si>
  <si>
    <t>Межбюджетные трансферты на поддержку инициатив органов ученического самоуправления общеобразовательных организаций</t>
  </si>
  <si>
    <t>000 2 03 00000 00 0000 000</t>
  </si>
  <si>
    <t>БЕЗВОЗМЕЗДНЫЕ ПОСТУПЛЕНИЯ ОТ ГОСУДАРСТВЕННЫХ (МУНИЦИПАЛЬНЫХ) ОРГАНИЗАЦИЙ</t>
  </si>
  <si>
    <t>000 2 03 05000 05 0000 150</t>
  </si>
  <si>
    <t>Безвозмездные поступления от государственных (муниципальных) организаций в бюджеты муниципальных районов</t>
  </si>
  <si>
    <t>000 2 03 05099 05 0000 150</t>
  </si>
  <si>
    <t>Прочие безвозмездные поступления от государственных (муниципальных) организаций в бюджеты муниципальных районов</t>
  </si>
  <si>
    <t>876 2 03 05099 05 0000 150</t>
  </si>
  <si>
    <t>876 2 18 05010 05 0000 150</t>
  </si>
  <si>
    <t xml:space="preserve"> Гаврилов-Ямского муниципального округа Ярославской области</t>
  </si>
  <si>
    <t>от  19.11.2025   №155</t>
  </si>
  <si>
    <t>к решению Муниципального Совета</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</si>
</sst>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1" formatCode="_-* #,##0\ _₽_-;\-* #,##0\ _₽_-;_-* &quot;-&quot;\ _₽_-;_-@_-"/>
    <numFmt numFmtId="43" formatCode="_-* #,##0.00\ _₽_-;\-* #,##0.00\ _₽_-;_-* &quot;-&quot;??\ _₽_-;_-@_-"/>
  </numFmts>
  <fonts count="10" x14ac:knownFonts="1">
    <font>
      <sz val="11"/>
      <color theme="1"/>
      <name val="Calibri"/>
      <family val="2"/>
      <charset val="204"/>
      <scheme val="minor"/>
    </font>
    <font>
      <sz val="10"/>
      <name val="Arial"/>
      <family val="2"/>
      <charset val="204"/>
    </font>
    <font>
      <i/>
      <sz val="12"/>
      <name val="Times New Roman"/>
      <family val="1"/>
      <charset val="204"/>
    </font>
    <font>
      <sz val="11"/>
      <name val="Calibri"/>
      <family val="2"/>
      <charset val="204"/>
      <scheme val="minor"/>
    </font>
    <font>
      <sz val="11"/>
      <name val="Times New Roman"/>
      <family val="1"/>
      <charset val="204"/>
    </font>
    <font>
      <sz val="12"/>
      <name val="Times New Roman"/>
      <family val="1"/>
      <charset val="204"/>
    </font>
    <font>
      <b/>
      <sz val="12"/>
      <name val="Times New Roman"/>
      <family val="1"/>
      <charset val="204"/>
    </font>
    <font>
      <sz val="14"/>
      <name val="Times New Roman"/>
      <family val="1"/>
      <charset val="204"/>
    </font>
    <font>
      <sz val="11"/>
      <color theme="1"/>
      <name val="Calibri"/>
      <family val="2"/>
      <charset val="204"/>
      <scheme val="minor"/>
    </font>
    <font>
      <i/>
      <sz val="12"/>
      <color theme="1"/>
      <name val="Times New Roman"/>
      <family val="1"/>
      <charset val="204"/>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s>
  <cellStyleXfs count="4">
    <xf numFmtId="0" fontId="0" fillId="0" borderId="0"/>
    <xf numFmtId="0" fontId="1" fillId="0" borderId="0"/>
    <xf numFmtId="43" fontId="8" fillId="0" borderId="0" applyFont="0" applyFill="0" applyBorder="0" applyAlignment="0" applyProtection="0"/>
    <xf numFmtId="41" fontId="8" fillId="0" borderId="0" applyFont="0" applyFill="0" applyBorder="0" applyAlignment="0" applyProtection="0"/>
  </cellStyleXfs>
  <cellXfs count="47">
    <xf numFmtId="0" fontId="0" fillId="0" borderId="0" xfId="0"/>
    <xf numFmtId="0" fontId="3" fillId="0" borderId="0" xfId="0" applyFont="1" applyFill="1"/>
    <xf numFmtId="0" fontId="6" fillId="0" borderId="1" xfId="0" applyFont="1" applyFill="1" applyBorder="1" applyAlignment="1">
      <alignment vertical="center" wrapText="1"/>
    </xf>
    <xf numFmtId="0" fontId="6" fillId="0" borderId="1" xfId="0" applyFont="1" applyFill="1" applyBorder="1" applyAlignment="1">
      <alignment horizontal="justify" vertical="center" wrapText="1"/>
    </xf>
    <xf numFmtId="0" fontId="2" fillId="0" borderId="1" xfId="0" applyFont="1" applyFill="1" applyBorder="1" applyAlignment="1">
      <alignment vertical="center" wrapText="1"/>
    </xf>
    <xf numFmtId="0" fontId="2" fillId="0" borderId="1" xfId="0" applyFont="1" applyFill="1" applyBorder="1" applyAlignment="1">
      <alignment horizontal="justify" vertical="center" wrapText="1"/>
    </xf>
    <xf numFmtId="0" fontId="5" fillId="0" borderId="1" xfId="0" applyFont="1" applyFill="1" applyBorder="1" applyAlignment="1">
      <alignment vertical="center" wrapText="1"/>
    </xf>
    <xf numFmtId="0" fontId="5" fillId="0" borderId="1" xfId="0" applyFont="1" applyFill="1" applyBorder="1" applyAlignment="1">
      <alignment horizontal="justify" vertical="center" wrapText="1"/>
    </xf>
    <xf numFmtId="0" fontId="5" fillId="0" borderId="1" xfId="0" applyNumberFormat="1" applyFont="1" applyFill="1" applyBorder="1" applyAlignment="1">
      <alignment horizontal="justify" vertical="center" wrapText="1"/>
    </xf>
    <xf numFmtId="0" fontId="4" fillId="0" borderId="0" xfId="0" applyFont="1" applyFill="1"/>
    <xf numFmtId="0" fontId="4" fillId="0" borderId="0" xfId="0" applyFont="1" applyFill="1" applyAlignment="1">
      <alignment vertical="center"/>
    </xf>
    <xf numFmtId="0" fontId="2" fillId="0"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2" fillId="0" borderId="1" xfId="0" applyNumberFormat="1" applyFont="1" applyFill="1" applyBorder="1" applyAlignment="1">
      <alignment horizontal="justify" vertical="center" wrapText="1"/>
    </xf>
    <xf numFmtId="0" fontId="6" fillId="0" borderId="1" xfId="0" applyNumberFormat="1" applyFont="1" applyFill="1" applyBorder="1" applyAlignment="1">
      <alignment horizontal="justify" vertical="center" wrapText="1"/>
    </xf>
    <xf numFmtId="4" fontId="6" fillId="0" borderId="1" xfId="0" applyNumberFormat="1" applyFont="1" applyFill="1" applyBorder="1" applyAlignment="1">
      <alignment horizontal="center" vertical="center" wrapText="1"/>
    </xf>
    <xf numFmtId="4" fontId="2" fillId="0" borderId="1" xfId="0" applyNumberFormat="1" applyFont="1" applyFill="1" applyBorder="1" applyAlignment="1">
      <alignment horizontal="center" vertical="center" wrapText="1"/>
    </xf>
    <xf numFmtId="4" fontId="5" fillId="0" borderId="1" xfId="0" applyNumberFormat="1" applyFont="1" applyFill="1" applyBorder="1" applyAlignment="1">
      <alignment horizontal="center" vertical="center" wrapText="1"/>
    </xf>
    <xf numFmtId="4" fontId="2" fillId="0" borderId="3" xfId="0" applyNumberFormat="1" applyFont="1" applyFill="1" applyBorder="1" applyAlignment="1">
      <alignment horizontal="center" vertical="center" wrapText="1"/>
    </xf>
    <xf numFmtId="0" fontId="6" fillId="0" borderId="1" xfId="0" applyFont="1" applyFill="1" applyBorder="1" applyAlignment="1">
      <alignment horizontal="left" vertical="top" wrapText="1"/>
    </xf>
    <xf numFmtId="0" fontId="2" fillId="0" borderId="3" xfId="0" applyNumberFormat="1" applyFont="1" applyFill="1" applyBorder="1" applyAlignment="1">
      <alignment horizontal="justify" vertical="center" wrapText="1"/>
    </xf>
    <xf numFmtId="4" fontId="6" fillId="0" borderId="1" xfId="2" applyNumberFormat="1" applyFont="1" applyFill="1" applyBorder="1" applyAlignment="1">
      <alignment horizontal="center"/>
    </xf>
    <xf numFmtId="0" fontId="5" fillId="0" borderId="1" xfId="0" applyFont="1" applyFill="1" applyBorder="1" applyAlignment="1">
      <alignment horizontal="left" vertical="center" wrapText="1"/>
    </xf>
    <xf numFmtId="4" fontId="5" fillId="0" borderId="1" xfId="3" applyNumberFormat="1" applyFont="1" applyFill="1" applyBorder="1" applyAlignment="1">
      <alignment horizontal="center" vertical="center"/>
    </xf>
    <xf numFmtId="0" fontId="2" fillId="0" borderId="1" xfId="0" applyFont="1" applyFill="1" applyBorder="1" applyAlignment="1">
      <alignment vertical="center"/>
    </xf>
    <xf numFmtId="0" fontId="9" fillId="0" borderId="0" xfId="0" applyFont="1" applyAlignment="1">
      <alignment vertical="top"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center" vertical="center"/>
    </xf>
    <xf numFmtId="4" fontId="2" fillId="0" borderId="1" xfId="0" applyNumberFormat="1" applyFont="1" applyFill="1" applyBorder="1" applyAlignment="1">
      <alignment vertical="center"/>
    </xf>
    <xf numFmtId="4" fontId="2" fillId="0" borderId="1" xfId="0" applyNumberFormat="1" applyFont="1" applyFill="1" applyBorder="1" applyAlignment="1">
      <alignment horizontal="center" vertical="center"/>
    </xf>
    <xf numFmtId="4" fontId="5" fillId="0" borderId="1" xfId="0" applyNumberFormat="1" applyFont="1" applyFill="1" applyBorder="1" applyAlignment="1">
      <alignment horizontal="center" vertical="center"/>
    </xf>
    <xf numFmtId="0" fontId="5" fillId="0" borderId="0" xfId="0" applyFont="1" applyFill="1"/>
    <xf numFmtId="4" fontId="2" fillId="2" borderId="1" xfId="0" applyNumberFormat="1" applyFont="1" applyFill="1" applyBorder="1" applyAlignment="1">
      <alignment horizontal="center" vertical="center"/>
    </xf>
    <xf numFmtId="0" fontId="2" fillId="0" borderId="1" xfId="0" applyNumberFormat="1" applyFont="1" applyFill="1" applyBorder="1" applyAlignment="1">
      <alignment horizontal="left" vertical="top" wrapText="1"/>
    </xf>
    <xf numFmtId="1" fontId="5" fillId="0" borderId="1" xfId="0" applyNumberFormat="1" applyFont="1" applyFill="1" applyBorder="1" applyAlignment="1">
      <alignment horizontal="center" vertical="center"/>
    </xf>
    <xf numFmtId="1" fontId="2" fillId="0" borderId="1" xfId="0" applyNumberFormat="1" applyFont="1" applyFill="1" applyBorder="1" applyAlignment="1">
      <alignment horizontal="center" vertical="center"/>
    </xf>
    <xf numFmtId="1" fontId="6" fillId="0" borderId="1" xfId="0" applyNumberFormat="1" applyFont="1" applyFill="1" applyBorder="1" applyAlignment="1">
      <alignment horizontal="center" vertical="center"/>
    </xf>
    <xf numFmtId="4" fontId="6" fillId="0" borderId="1" xfId="3" applyNumberFormat="1" applyFont="1" applyFill="1" applyBorder="1" applyAlignment="1">
      <alignment horizontal="center" vertical="center"/>
    </xf>
    <xf numFmtId="0" fontId="5" fillId="0" borderId="1" xfId="0" applyFont="1" applyFill="1" applyBorder="1" applyAlignment="1">
      <alignment horizontal="center" vertical="center" wrapText="1"/>
    </xf>
    <xf numFmtId="0" fontId="2" fillId="0" borderId="0" xfId="0" applyFont="1" applyFill="1"/>
    <xf numFmtId="4" fontId="2" fillId="0" borderId="1" xfId="3" applyNumberFormat="1" applyFont="1" applyFill="1" applyBorder="1" applyAlignment="1">
      <alignment horizontal="center" vertical="center"/>
    </xf>
    <xf numFmtId="0" fontId="5" fillId="0" borderId="1" xfId="0" applyFont="1" applyFill="1" applyBorder="1" applyAlignment="1">
      <alignment horizontal="center" vertical="center" wrapText="1"/>
    </xf>
    <xf numFmtId="49" fontId="7" fillId="0" borderId="0" xfId="0" applyNumberFormat="1" applyFont="1" applyFill="1" applyAlignment="1">
      <alignment horizontal="center" vertical="center" wrapText="1"/>
    </xf>
    <xf numFmtId="0" fontId="0" fillId="0" borderId="0" xfId="0"/>
    <xf numFmtId="0" fontId="0" fillId="0" borderId="2" xfId="0" applyBorder="1"/>
    <xf numFmtId="0" fontId="4" fillId="0" borderId="0" xfId="0" applyFont="1" applyFill="1" applyAlignment="1">
      <alignment horizontal="right" vertical="top"/>
    </xf>
    <xf numFmtId="0" fontId="4" fillId="0" borderId="0" xfId="0" applyFont="1" applyFill="1" applyAlignment="1">
      <alignment horizontal="right" vertical="center"/>
    </xf>
  </cellXfs>
  <cellStyles count="4">
    <cellStyle name="Обычный" xfId="0" builtinId="0"/>
    <cellStyle name="Обычный 2" xfId="1"/>
    <cellStyle name="Финансовый" xfId="2" builtinId="3"/>
    <cellStyle name="Финансовый [0]" xfId="3" builtin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H264"/>
  <sheetViews>
    <sheetView tabSelected="1" zoomScale="87" zoomScaleNormal="87" workbookViewId="0">
      <selection activeCell="G13" sqref="G13"/>
    </sheetView>
  </sheetViews>
  <sheetFormatPr defaultColWidth="9.109375" defaultRowHeight="14.4" x14ac:dyDescent="0.3"/>
  <cols>
    <col min="1" max="1" width="30" style="1" customWidth="1"/>
    <col min="2" max="2" width="67.6640625" style="1" customWidth="1"/>
    <col min="3" max="3" width="18.44140625" style="1" customWidth="1"/>
    <col min="4" max="4" width="17.6640625" style="1" customWidth="1"/>
    <col min="5" max="5" width="8.44140625" style="1" customWidth="1"/>
    <col min="6" max="16384" width="9.109375" style="1"/>
  </cols>
  <sheetData>
    <row r="1" spans="1:8" x14ac:dyDescent="0.3">
      <c r="C1" s="46" t="s">
        <v>381</v>
      </c>
      <c r="D1" s="46"/>
      <c r="E1" s="46"/>
      <c r="G1" s="10"/>
      <c r="H1" s="10"/>
    </row>
    <row r="2" spans="1:8" x14ac:dyDescent="0.3">
      <c r="C2" s="46" t="s">
        <v>485</v>
      </c>
      <c r="D2" s="46"/>
      <c r="E2" s="46"/>
      <c r="G2" s="10"/>
      <c r="H2" s="10"/>
    </row>
    <row r="3" spans="1:8" x14ac:dyDescent="0.3">
      <c r="B3" s="46" t="s">
        <v>483</v>
      </c>
      <c r="C3" s="46"/>
      <c r="D3" s="46"/>
      <c r="E3" s="46"/>
      <c r="G3" s="9"/>
    </row>
    <row r="4" spans="1:8" x14ac:dyDescent="0.3">
      <c r="D4" s="45" t="s">
        <v>484</v>
      </c>
      <c r="E4" s="45"/>
    </row>
    <row r="5" spans="1:8" x14ac:dyDescent="0.3">
      <c r="D5" s="45"/>
      <c r="E5" s="45"/>
    </row>
    <row r="6" spans="1:8" ht="18.75" customHeight="1" x14ac:dyDescent="0.3">
      <c r="A6" s="42" t="s">
        <v>247</v>
      </c>
      <c r="B6" s="43"/>
      <c r="C6" s="43"/>
    </row>
    <row r="7" spans="1:8" ht="22.5" customHeight="1" x14ac:dyDescent="0.3">
      <c r="A7" s="44"/>
      <c r="B7" s="44"/>
      <c r="C7" s="44"/>
    </row>
    <row r="8" spans="1:8" ht="46.8" x14ac:dyDescent="0.3">
      <c r="A8" s="41" t="s">
        <v>1</v>
      </c>
      <c r="B8" s="41" t="s">
        <v>2</v>
      </c>
      <c r="C8" s="26" t="s">
        <v>399</v>
      </c>
      <c r="D8" s="38" t="s">
        <v>447</v>
      </c>
      <c r="E8" s="26" t="s">
        <v>400</v>
      </c>
    </row>
    <row r="9" spans="1:8" ht="15.6" x14ac:dyDescent="0.3">
      <c r="A9" s="41"/>
      <c r="B9" s="41"/>
      <c r="C9" s="12" t="s">
        <v>3</v>
      </c>
      <c r="D9" s="27" t="s">
        <v>3</v>
      </c>
      <c r="E9" s="34" t="s">
        <v>401</v>
      </c>
    </row>
    <row r="10" spans="1:8" ht="15.6" x14ac:dyDescent="0.3">
      <c r="A10" s="2" t="s">
        <v>4</v>
      </c>
      <c r="B10" s="3" t="s">
        <v>152</v>
      </c>
      <c r="C10" s="15">
        <f>C11+C25+C31+C39+C42+C48+C64+C70+C87+C102+C145</f>
        <v>195996215</v>
      </c>
      <c r="D10" s="15">
        <f>D11+D25+D31+D39+D42+D48+D64+D70+D87+D102+D145</f>
        <v>148724154.47</v>
      </c>
      <c r="E10" s="36">
        <f>D10/C10*100</f>
        <v>75.881136005611125</v>
      </c>
    </row>
    <row r="11" spans="1:8" ht="15.6" x14ac:dyDescent="0.3">
      <c r="A11" s="2" t="s">
        <v>67</v>
      </c>
      <c r="B11" s="3" t="s">
        <v>151</v>
      </c>
      <c r="C11" s="15">
        <f>C12</f>
        <v>147109000</v>
      </c>
      <c r="D11" s="15">
        <f>D12</f>
        <v>105975002.14999999</v>
      </c>
      <c r="E11" s="36">
        <f t="shared" ref="E11:E77" si="0">D11/C11*100</f>
        <v>72.038421952429815</v>
      </c>
    </row>
    <row r="12" spans="1:8" ht="15.6" x14ac:dyDescent="0.3">
      <c r="A12" s="2" t="s">
        <v>68</v>
      </c>
      <c r="B12" s="3" t="s">
        <v>5</v>
      </c>
      <c r="C12" s="15">
        <f>SUM(C13:C24)</f>
        <v>147109000</v>
      </c>
      <c r="D12" s="15">
        <f>SUM(D13:D24)</f>
        <v>105975002.14999999</v>
      </c>
      <c r="E12" s="36">
        <f t="shared" si="0"/>
        <v>72.038421952429815</v>
      </c>
    </row>
    <row r="13" spans="1:8" ht="259.5" customHeight="1" x14ac:dyDescent="0.3">
      <c r="A13" s="4" t="s">
        <v>127</v>
      </c>
      <c r="B13" s="5" t="s">
        <v>374</v>
      </c>
      <c r="C13" s="16">
        <v>142739000</v>
      </c>
      <c r="D13" s="28">
        <v>101351415.62</v>
      </c>
      <c r="E13" s="35">
        <f t="shared" si="0"/>
        <v>71.004711830683974</v>
      </c>
    </row>
    <row r="14" spans="1:8" ht="259.5" customHeight="1" x14ac:dyDescent="0.3">
      <c r="A14" s="4" t="s">
        <v>448</v>
      </c>
      <c r="B14" s="13" t="s">
        <v>449</v>
      </c>
      <c r="C14" s="16">
        <v>0</v>
      </c>
      <c r="D14" s="29">
        <v>250.32</v>
      </c>
      <c r="E14" s="35">
        <v>0</v>
      </c>
    </row>
    <row r="15" spans="1:8" ht="207" customHeight="1" x14ac:dyDescent="0.3">
      <c r="A15" s="4" t="s">
        <v>128</v>
      </c>
      <c r="B15" s="5" t="s">
        <v>375</v>
      </c>
      <c r="C15" s="16">
        <v>120000</v>
      </c>
      <c r="D15" s="29">
        <v>46339.040000000001</v>
      </c>
      <c r="E15" s="35">
        <f t="shared" si="0"/>
        <v>38.615866666666662</v>
      </c>
    </row>
    <row r="16" spans="1:8" ht="207" customHeight="1" x14ac:dyDescent="0.3">
      <c r="A16" s="4" t="s">
        <v>402</v>
      </c>
      <c r="B16" s="13" t="s">
        <v>403</v>
      </c>
      <c r="C16" s="16">
        <v>0</v>
      </c>
      <c r="D16" s="29">
        <v>200</v>
      </c>
      <c r="E16" s="35">
        <v>0</v>
      </c>
    </row>
    <row r="17" spans="1:5" ht="184.5" customHeight="1" x14ac:dyDescent="0.3">
      <c r="A17" s="4" t="s">
        <v>376</v>
      </c>
      <c r="B17" s="13" t="s">
        <v>377</v>
      </c>
      <c r="C17" s="16">
        <v>1500000</v>
      </c>
      <c r="D17" s="29">
        <v>1309362.1000000001</v>
      </c>
      <c r="E17" s="35">
        <f t="shared" si="0"/>
        <v>87.290806666666683</v>
      </c>
    </row>
    <row r="18" spans="1:5" ht="184.5" customHeight="1" x14ac:dyDescent="0.3">
      <c r="A18" s="4" t="s">
        <v>404</v>
      </c>
      <c r="B18" s="13" t="s">
        <v>405</v>
      </c>
      <c r="C18" s="16">
        <v>0</v>
      </c>
      <c r="D18" s="29">
        <v>13222.97</v>
      </c>
      <c r="E18" s="35">
        <v>0</v>
      </c>
    </row>
    <row r="19" spans="1:5" ht="132" customHeight="1" x14ac:dyDescent="0.3">
      <c r="A19" s="4" t="s">
        <v>251</v>
      </c>
      <c r="B19" s="13" t="s">
        <v>158</v>
      </c>
      <c r="C19" s="16">
        <v>1000000</v>
      </c>
      <c r="D19" s="29">
        <v>1147274.55</v>
      </c>
      <c r="E19" s="35">
        <f t="shared" si="0"/>
        <v>114.72745500000001</v>
      </c>
    </row>
    <row r="20" spans="1:5" ht="409.5" customHeight="1" x14ac:dyDescent="0.3">
      <c r="A20" s="4" t="s">
        <v>194</v>
      </c>
      <c r="B20" s="13" t="s">
        <v>378</v>
      </c>
      <c r="C20" s="16">
        <v>450000</v>
      </c>
      <c r="D20" s="29">
        <v>444281.78</v>
      </c>
      <c r="E20" s="35">
        <f t="shared" si="0"/>
        <v>98.72928444444446</v>
      </c>
    </row>
    <row r="21" spans="1:5" ht="148.5" customHeight="1" x14ac:dyDescent="0.3">
      <c r="A21" s="4" t="s">
        <v>252</v>
      </c>
      <c r="B21" s="13" t="s">
        <v>379</v>
      </c>
      <c r="C21" s="16">
        <v>600000</v>
      </c>
      <c r="D21" s="29">
        <v>797490.6</v>
      </c>
      <c r="E21" s="35">
        <f t="shared" si="0"/>
        <v>132.9151</v>
      </c>
    </row>
    <row r="22" spans="1:5" ht="147.75" customHeight="1" x14ac:dyDescent="0.3">
      <c r="A22" s="4" t="s">
        <v>253</v>
      </c>
      <c r="B22" s="13" t="s">
        <v>380</v>
      </c>
      <c r="C22" s="16">
        <v>700000</v>
      </c>
      <c r="D22" s="29">
        <v>490770.95</v>
      </c>
      <c r="E22" s="35">
        <f t="shared" si="0"/>
        <v>70.110135714285718</v>
      </c>
    </row>
    <row r="23" spans="1:5" ht="373.5" customHeight="1" x14ac:dyDescent="0.3">
      <c r="A23" s="4" t="s">
        <v>406</v>
      </c>
      <c r="B23" s="13" t="s">
        <v>407</v>
      </c>
      <c r="C23" s="16">
        <v>0</v>
      </c>
      <c r="D23" s="29">
        <v>374394.22</v>
      </c>
      <c r="E23" s="35">
        <v>0</v>
      </c>
    </row>
    <row r="24" spans="1:5" ht="99" hidden="1" customHeight="1" x14ac:dyDescent="0.25">
      <c r="A24" s="4" t="s">
        <v>408</v>
      </c>
      <c r="B24" s="13" t="s">
        <v>409</v>
      </c>
      <c r="C24" s="16">
        <v>0</v>
      </c>
      <c r="D24" s="29">
        <v>0</v>
      </c>
      <c r="E24" s="35">
        <v>0</v>
      </c>
    </row>
    <row r="25" spans="1:5" ht="46.8" x14ac:dyDescent="0.3">
      <c r="A25" s="2" t="s">
        <v>6</v>
      </c>
      <c r="B25" s="3" t="s">
        <v>149</v>
      </c>
      <c r="C25" s="15">
        <f>C26</f>
        <v>20862700</v>
      </c>
      <c r="D25" s="15">
        <f>D26</f>
        <v>15414348.090000002</v>
      </c>
      <c r="E25" s="36">
        <f t="shared" si="0"/>
        <v>73.884722926562731</v>
      </c>
    </row>
    <row r="26" spans="1:5" ht="36" customHeight="1" x14ac:dyDescent="0.3">
      <c r="A26" s="6" t="s">
        <v>7</v>
      </c>
      <c r="B26" s="7" t="s">
        <v>123</v>
      </c>
      <c r="C26" s="17">
        <f>C27+C28+C29+C30</f>
        <v>20862700</v>
      </c>
      <c r="D26" s="17">
        <f>D27+D28+D29+D30</f>
        <v>15414348.090000002</v>
      </c>
      <c r="E26" s="34">
        <f t="shared" si="0"/>
        <v>73.884722926562731</v>
      </c>
    </row>
    <row r="27" spans="1:5" ht="128.25" customHeight="1" x14ac:dyDescent="0.3">
      <c r="A27" s="4" t="s">
        <v>210</v>
      </c>
      <c r="B27" s="13" t="s">
        <v>254</v>
      </c>
      <c r="C27" s="16">
        <v>10911500</v>
      </c>
      <c r="D27" s="29">
        <v>7800919.4199999999</v>
      </c>
      <c r="E27" s="34">
        <f t="shared" si="0"/>
        <v>71.492640058653706</v>
      </c>
    </row>
    <row r="28" spans="1:5" ht="137.25" customHeight="1" x14ac:dyDescent="0.3">
      <c r="A28" s="4" t="s">
        <v>211</v>
      </c>
      <c r="B28" s="13" t="s">
        <v>255</v>
      </c>
      <c r="C28" s="16">
        <v>49200</v>
      </c>
      <c r="D28" s="29">
        <v>45555.45</v>
      </c>
      <c r="E28" s="34">
        <f t="shared" si="0"/>
        <v>92.592378048780475</v>
      </c>
    </row>
    <row r="29" spans="1:5" ht="136.5" customHeight="1" x14ac:dyDescent="0.3">
      <c r="A29" s="4" t="s">
        <v>212</v>
      </c>
      <c r="B29" s="13" t="s">
        <v>256</v>
      </c>
      <c r="C29" s="16">
        <v>11019600</v>
      </c>
      <c r="D29" s="29">
        <v>8362367.3200000003</v>
      </c>
      <c r="E29" s="34">
        <f t="shared" si="0"/>
        <v>75.886305492032378</v>
      </c>
    </row>
    <row r="30" spans="1:5" ht="129" customHeight="1" x14ac:dyDescent="0.3">
      <c r="A30" s="4" t="s">
        <v>213</v>
      </c>
      <c r="B30" s="13" t="s">
        <v>257</v>
      </c>
      <c r="C30" s="16">
        <v>-1117600</v>
      </c>
      <c r="D30" s="29">
        <v>-794494.1</v>
      </c>
      <c r="E30" s="34">
        <f t="shared" si="0"/>
        <v>71.089307444523968</v>
      </c>
    </row>
    <row r="31" spans="1:5" ht="15.6" x14ac:dyDescent="0.3">
      <c r="A31" s="2" t="s">
        <v>66</v>
      </c>
      <c r="B31" s="3" t="s">
        <v>150</v>
      </c>
      <c r="C31" s="15">
        <f>+C35+C37+C32</f>
        <v>2775500</v>
      </c>
      <c r="D31" s="15">
        <f>+D35+D37+D32</f>
        <v>2573943.88</v>
      </c>
      <c r="E31" s="36">
        <f t="shared" si="0"/>
        <v>92.738024860385508</v>
      </c>
    </row>
    <row r="32" spans="1:5" ht="31.2" x14ac:dyDescent="0.3">
      <c r="A32" s="31" t="s">
        <v>410</v>
      </c>
      <c r="B32" s="7" t="s">
        <v>411</v>
      </c>
      <c r="C32" s="17">
        <f>C34</f>
        <v>0</v>
      </c>
      <c r="D32" s="17">
        <f>D34+D33</f>
        <v>2415.3000000000002</v>
      </c>
      <c r="E32" s="34">
        <v>0</v>
      </c>
    </row>
    <row r="33" spans="1:5" ht="63" customHeight="1" x14ac:dyDescent="0.3">
      <c r="A33" s="39" t="s">
        <v>450</v>
      </c>
      <c r="B33" s="5" t="s">
        <v>451</v>
      </c>
      <c r="C33" s="16">
        <v>0</v>
      </c>
      <c r="D33" s="16">
        <v>1415.3</v>
      </c>
      <c r="E33" s="35">
        <v>0</v>
      </c>
    </row>
    <row r="34" spans="1:5" ht="62.4" x14ac:dyDescent="0.3">
      <c r="A34" s="4" t="s">
        <v>412</v>
      </c>
      <c r="B34" s="4" t="s">
        <v>413</v>
      </c>
      <c r="C34" s="16">
        <v>0</v>
      </c>
      <c r="D34" s="29">
        <v>1000</v>
      </c>
      <c r="E34" s="35">
        <v>0</v>
      </c>
    </row>
    <row r="35" spans="1:5" ht="15.6" x14ac:dyDescent="0.3">
      <c r="A35" s="6" t="s">
        <v>8</v>
      </c>
      <c r="B35" s="7" t="s">
        <v>0</v>
      </c>
      <c r="C35" s="17">
        <f>C36</f>
        <v>57500</v>
      </c>
      <c r="D35" s="17">
        <f>D36</f>
        <v>68239.199999999997</v>
      </c>
      <c r="E35" s="34">
        <f t="shared" si="0"/>
        <v>118.67686956521739</v>
      </c>
    </row>
    <row r="36" spans="1:5" ht="61.5" customHeight="1" x14ac:dyDescent="0.3">
      <c r="A36" s="4" t="s">
        <v>129</v>
      </c>
      <c r="B36" s="11" t="s">
        <v>258</v>
      </c>
      <c r="C36" s="16">
        <v>57500</v>
      </c>
      <c r="D36" s="29">
        <v>68239.199999999997</v>
      </c>
      <c r="E36" s="35">
        <f t="shared" si="0"/>
        <v>118.67686956521739</v>
      </c>
    </row>
    <row r="37" spans="1:5" ht="31.2" x14ac:dyDescent="0.3">
      <c r="A37" s="6" t="s">
        <v>9</v>
      </c>
      <c r="B37" s="7" t="s">
        <v>10</v>
      </c>
      <c r="C37" s="17">
        <f>C38</f>
        <v>2718000</v>
      </c>
      <c r="D37" s="17">
        <f>D38</f>
        <v>2503289.38</v>
      </c>
      <c r="E37" s="34">
        <f t="shared" si="0"/>
        <v>92.100418690213388</v>
      </c>
    </row>
    <row r="38" spans="1:5" ht="86.25" customHeight="1" x14ac:dyDescent="0.3">
      <c r="A38" s="4" t="s">
        <v>130</v>
      </c>
      <c r="B38" s="5" t="s">
        <v>259</v>
      </c>
      <c r="C38" s="16">
        <v>2718000</v>
      </c>
      <c r="D38" s="29">
        <v>2503289.38</v>
      </c>
      <c r="E38" s="35">
        <f t="shared" si="0"/>
        <v>92.100418690213388</v>
      </c>
    </row>
    <row r="39" spans="1:5" ht="31.2" x14ac:dyDescent="0.3">
      <c r="A39" s="2" t="s">
        <v>65</v>
      </c>
      <c r="B39" s="3" t="s">
        <v>153</v>
      </c>
      <c r="C39" s="15">
        <f>C40</f>
        <v>1720000</v>
      </c>
      <c r="D39" s="15">
        <f>D40</f>
        <v>2544650</v>
      </c>
      <c r="E39" s="36">
        <f t="shared" si="0"/>
        <v>147.94476744186048</v>
      </c>
    </row>
    <row r="40" spans="1:5" ht="15.6" x14ac:dyDescent="0.3">
      <c r="A40" s="6" t="s">
        <v>11</v>
      </c>
      <c r="B40" s="7" t="s">
        <v>12</v>
      </c>
      <c r="C40" s="17">
        <f>C41</f>
        <v>1720000</v>
      </c>
      <c r="D40" s="17">
        <f>D41</f>
        <v>2544650</v>
      </c>
      <c r="E40" s="34">
        <f t="shared" si="0"/>
        <v>147.94476744186048</v>
      </c>
    </row>
    <row r="41" spans="1:5" ht="58.5" customHeight="1" x14ac:dyDescent="0.3">
      <c r="A41" s="4" t="s">
        <v>131</v>
      </c>
      <c r="B41" s="5" t="s">
        <v>260</v>
      </c>
      <c r="C41" s="16">
        <v>1720000</v>
      </c>
      <c r="D41" s="29">
        <v>2544650</v>
      </c>
      <c r="E41" s="35">
        <f t="shared" si="0"/>
        <v>147.94476744186048</v>
      </c>
    </row>
    <row r="42" spans="1:5" ht="15.6" x14ac:dyDescent="0.3">
      <c r="A42" s="2" t="s">
        <v>13</v>
      </c>
      <c r="B42" s="3" t="s">
        <v>154</v>
      </c>
      <c r="C42" s="15">
        <f>C43+C46</f>
        <v>8000000</v>
      </c>
      <c r="D42" s="15">
        <f>D43+D46</f>
        <v>9805493.0999999996</v>
      </c>
      <c r="E42" s="36">
        <f t="shared" si="0"/>
        <v>122.56866375</v>
      </c>
    </row>
    <row r="43" spans="1:5" ht="31.2" x14ac:dyDescent="0.3">
      <c r="A43" s="6" t="s">
        <v>14</v>
      </c>
      <c r="B43" s="7" t="s">
        <v>73</v>
      </c>
      <c r="C43" s="17">
        <f>C44+C45</f>
        <v>8000000</v>
      </c>
      <c r="D43" s="17">
        <f>D44+D45</f>
        <v>9785493.0999999996</v>
      </c>
      <c r="E43" s="34">
        <f t="shared" si="0"/>
        <v>122.31866375</v>
      </c>
    </row>
    <row r="44" spans="1:5" ht="78" customHeight="1" x14ac:dyDescent="0.3">
      <c r="A44" s="4" t="s">
        <v>172</v>
      </c>
      <c r="B44" s="5" t="s">
        <v>261</v>
      </c>
      <c r="C44" s="16">
        <v>7450000</v>
      </c>
      <c r="D44" s="29">
        <v>9255928.0800000001</v>
      </c>
      <c r="E44" s="34">
        <f t="shared" si="0"/>
        <v>124.24064536912751</v>
      </c>
    </row>
    <row r="45" spans="1:5" ht="78" customHeight="1" x14ac:dyDescent="0.3">
      <c r="A45" s="4" t="s">
        <v>190</v>
      </c>
      <c r="B45" s="13" t="s">
        <v>262</v>
      </c>
      <c r="C45" s="16">
        <v>550000</v>
      </c>
      <c r="D45" s="29">
        <v>529565.02</v>
      </c>
      <c r="E45" s="35">
        <f t="shared" si="0"/>
        <v>96.284549090909096</v>
      </c>
    </row>
    <row r="46" spans="1:5" ht="78" customHeight="1" x14ac:dyDescent="0.3">
      <c r="A46" s="6" t="s">
        <v>415</v>
      </c>
      <c r="B46" s="8" t="s">
        <v>414</v>
      </c>
      <c r="C46" s="17">
        <f>C47</f>
        <v>0</v>
      </c>
      <c r="D46" s="17">
        <f>D47</f>
        <v>20000</v>
      </c>
      <c r="E46" s="34">
        <v>0</v>
      </c>
    </row>
    <row r="47" spans="1:5" ht="78" customHeight="1" x14ac:dyDescent="0.3">
      <c r="A47" s="4" t="s">
        <v>416</v>
      </c>
      <c r="B47" s="13" t="s">
        <v>417</v>
      </c>
      <c r="C47" s="16">
        <v>0</v>
      </c>
      <c r="D47" s="29">
        <v>20000</v>
      </c>
      <c r="E47" s="35">
        <v>0</v>
      </c>
    </row>
    <row r="48" spans="1:5" ht="51" customHeight="1" x14ac:dyDescent="0.3">
      <c r="A48" s="2" t="s">
        <v>63</v>
      </c>
      <c r="B48" s="3" t="s">
        <v>155</v>
      </c>
      <c r="C48" s="15">
        <f>C49+C52</f>
        <v>3670000</v>
      </c>
      <c r="D48" s="15">
        <f>D49+D52+D62+D60</f>
        <v>2549293.17</v>
      </c>
      <c r="E48" s="36">
        <f t="shared" si="0"/>
        <v>69.46302915531335</v>
      </c>
    </row>
    <row r="49" spans="1:5" ht="82.5" customHeight="1" x14ac:dyDescent="0.3">
      <c r="A49" s="6" t="s">
        <v>175</v>
      </c>
      <c r="B49" s="7" t="s">
        <v>205</v>
      </c>
      <c r="C49" s="17">
        <f>C50</f>
        <v>52000</v>
      </c>
      <c r="D49" s="17">
        <f>D50</f>
        <v>0</v>
      </c>
      <c r="E49" s="34">
        <f t="shared" si="0"/>
        <v>0</v>
      </c>
    </row>
    <row r="50" spans="1:5" ht="77.25" customHeight="1" x14ac:dyDescent="0.3">
      <c r="A50" s="6" t="s">
        <v>160</v>
      </c>
      <c r="B50" s="7" t="s">
        <v>206</v>
      </c>
      <c r="C50" s="17">
        <f>C51</f>
        <v>52000</v>
      </c>
      <c r="D50" s="17">
        <f>D51</f>
        <v>0</v>
      </c>
      <c r="E50" s="34">
        <f t="shared" si="0"/>
        <v>0</v>
      </c>
    </row>
    <row r="51" spans="1:5" ht="66.75" customHeight="1" x14ac:dyDescent="0.3">
      <c r="A51" s="4" t="s">
        <v>161</v>
      </c>
      <c r="B51" s="5" t="s">
        <v>263</v>
      </c>
      <c r="C51" s="16">
        <v>52000</v>
      </c>
      <c r="D51" s="32">
        <v>0</v>
      </c>
      <c r="E51" s="35">
        <f t="shared" si="0"/>
        <v>0</v>
      </c>
    </row>
    <row r="52" spans="1:5" ht="93.6" x14ac:dyDescent="0.3">
      <c r="A52" s="2" t="s">
        <v>64</v>
      </c>
      <c r="B52" s="3" t="s">
        <v>15</v>
      </c>
      <c r="C52" s="15">
        <f>C53+C56+C59+C62</f>
        <v>3618000</v>
      </c>
      <c r="D52" s="15">
        <f>D53+D56+D59</f>
        <v>2381342.94</v>
      </c>
      <c r="E52" s="36">
        <f t="shared" si="0"/>
        <v>65.819318407960196</v>
      </c>
    </row>
    <row r="53" spans="1:5" ht="62.4" x14ac:dyDescent="0.3">
      <c r="A53" s="6" t="s">
        <v>16</v>
      </c>
      <c r="B53" s="7" t="s">
        <v>132</v>
      </c>
      <c r="C53" s="17">
        <f>C54+C55</f>
        <v>3024000</v>
      </c>
      <c r="D53" s="17">
        <f>D54+D55</f>
        <v>1851069.3699999999</v>
      </c>
      <c r="E53" s="34">
        <f t="shared" si="0"/>
        <v>61.212611441798934</v>
      </c>
    </row>
    <row r="54" spans="1:5" ht="99.75" customHeight="1" x14ac:dyDescent="0.3">
      <c r="A54" s="4" t="s">
        <v>17</v>
      </c>
      <c r="B54" s="13" t="s">
        <v>264</v>
      </c>
      <c r="C54" s="16">
        <v>2200000</v>
      </c>
      <c r="D54" s="32">
        <v>1692331.45</v>
      </c>
      <c r="E54" s="35">
        <f t="shared" si="0"/>
        <v>76.924156818181828</v>
      </c>
    </row>
    <row r="55" spans="1:5" ht="90" customHeight="1" x14ac:dyDescent="0.3">
      <c r="A55" s="4" t="s">
        <v>18</v>
      </c>
      <c r="B55" s="13" t="s">
        <v>265</v>
      </c>
      <c r="C55" s="16">
        <v>824000</v>
      </c>
      <c r="D55" s="32">
        <v>158737.92000000001</v>
      </c>
      <c r="E55" s="35">
        <f t="shared" si="0"/>
        <v>19.264310679611651</v>
      </c>
    </row>
    <row r="56" spans="1:5" ht="78" x14ac:dyDescent="0.3">
      <c r="A56" s="6" t="s">
        <v>19</v>
      </c>
      <c r="B56" s="8" t="s">
        <v>133</v>
      </c>
      <c r="C56" s="17">
        <f>C57</f>
        <v>224000</v>
      </c>
      <c r="D56" s="17">
        <f>D57</f>
        <v>176524.85</v>
      </c>
      <c r="E56" s="35">
        <f t="shared" si="0"/>
        <v>78.805736607142862</v>
      </c>
    </row>
    <row r="57" spans="1:5" ht="78.75" customHeight="1" x14ac:dyDescent="0.3">
      <c r="A57" s="4" t="s">
        <v>20</v>
      </c>
      <c r="B57" s="5" t="s">
        <v>266</v>
      </c>
      <c r="C57" s="16">
        <v>224000</v>
      </c>
      <c r="D57" s="29">
        <v>176524.85</v>
      </c>
      <c r="E57" s="35">
        <f t="shared" si="0"/>
        <v>78.805736607142862</v>
      </c>
    </row>
    <row r="58" spans="1:5" ht="46.8" x14ac:dyDescent="0.3">
      <c r="A58" s="6" t="s">
        <v>69</v>
      </c>
      <c r="B58" s="7" t="s">
        <v>124</v>
      </c>
      <c r="C58" s="17">
        <f>C59</f>
        <v>370000</v>
      </c>
      <c r="D58" s="17">
        <f>D59</f>
        <v>353748.72</v>
      </c>
      <c r="E58" s="34">
        <f t="shared" si="0"/>
        <v>95.60776216216216</v>
      </c>
    </row>
    <row r="59" spans="1:5" ht="50.25" customHeight="1" x14ac:dyDescent="0.3">
      <c r="A59" s="4" t="s">
        <v>267</v>
      </c>
      <c r="B59" s="5" t="s">
        <v>268</v>
      </c>
      <c r="C59" s="16">
        <v>370000</v>
      </c>
      <c r="D59" s="29">
        <v>353748.72</v>
      </c>
      <c r="E59" s="35">
        <f t="shared" si="0"/>
        <v>95.60776216216216</v>
      </c>
    </row>
    <row r="60" spans="1:5" ht="97.5" customHeight="1" x14ac:dyDescent="0.3">
      <c r="A60" s="6" t="s">
        <v>452</v>
      </c>
      <c r="B60" s="8" t="s">
        <v>453</v>
      </c>
      <c r="C60" s="17">
        <f>C61</f>
        <v>0</v>
      </c>
      <c r="D60" s="17">
        <f>D61</f>
        <v>71541.45</v>
      </c>
      <c r="E60" s="34">
        <v>0</v>
      </c>
    </row>
    <row r="61" spans="1:5" ht="50.25" customHeight="1" x14ac:dyDescent="0.3">
      <c r="A61" s="4" t="s">
        <v>454</v>
      </c>
      <c r="B61" s="13" t="s">
        <v>453</v>
      </c>
      <c r="C61" s="16">
        <v>0</v>
      </c>
      <c r="D61" s="29">
        <v>71541.45</v>
      </c>
      <c r="E61" s="35">
        <v>0</v>
      </c>
    </row>
    <row r="62" spans="1:5" ht="50.25" customHeight="1" x14ac:dyDescent="0.3">
      <c r="A62" s="6" t="s">
        <v>418</v>
      </c>
      <c r="B62" s="7" t="s">
        <v>419</v>
      </c>
      <c r="C62" s="17">
        <f>C63</f>
        <v>0</v>
      </c>
      <c r="D62" s="17">
        <f>D63</f>
        <v>96408.78</v>
      </c>
      <c r="E62" s="34">
        <v>0</v>
      </c>
    </row>
    <row r="63" spans="1:5" ht="50.25" customHeight="1" x14ac:dyDescent="0.3">
      <c r="A63" s="4" t="s">
        <v>420</v>
      </c>
      <c r="B63" s="5" t="s">
        <v>419</v>
      </c>
      <c r="C63" s="16">
        <v>0</v>
      </c>
      <c r="D63" s="29">
        <v>96408.78</v>
      </c>
      <c r="E63" s="35">
        <v>0</v>
      </c>
    </row>
    <row r="64" spans="1:5" ht="31.2" x14ac:dyDescent="0.3">
      <c r="A64" s="2" t="s">
        <v>21</v>
      </c>
      <c r="B64" s="3" t="s">
        <v>134</v>
      </c>
      <c r="C64" s="15">
        <f>C65</f>
        <v>174000</v>
      </c>
      <c r="D64" s="15">
        <f>D65</f>
        <v>146957.60999999999</v>
      </c>
      <c r="E64" s="36">
        <f t="shared" si="0"/>
        <v>84.458396551724135</v>
      </c>
    </row>
    <row r="65" spans="1:5" ht="15.6" x14ac:dyDescent="0.3">
      <c r="A65" s="6" t="s">
        <v>70</v>
      </c>
      <c r="B65" s="7" t="s">
        <v>22</v>
      </c>
      <c r="C65" s="17">
        <f>C66+C67+C68+C69</f>
        <v>174000</v>
      </c>
      <c r="D65" s="17">
        <f>D66+D67+D68+D69</f>
        <v>146957.60999999999</v>
      </c>
      <c r="E65" s="34">
        <f t="shared" si="0"/>
        <v>84.458396551724135</v>
      </c>
    </row>
    <row r="66" spans="1:5" ht="68.25" customHeight="1" x14ac:dyDescent="0.3">
      <c r="A66" s="4" t="s">
        <v>195</v>
      </c>
      <c r="B66" s="5" t="s">
        <v>269</v>
      </c>
      <c r="C66" s="16">
        <v>84000</v>
      </c>
      <c r="D66" s="29">
        <v>79399.259999999995</v>
      </c>
      <c r="E66" s="34">
        <f t="shared" si="0"/>
        <v>94.522928571428565</v>
      </c>
    </row>
    <row r="67" spans="1:5" ht="68.25" customHeight="1" x14ac:dyDescent="0.3">
      <c r="A67" s="4" t="s">
        <v>196</v>
      </c>
      <c r="B67" s="5" t="s">
        <v>270</v>
      </c>
      <c r="C67" s="16">
        <v>19000</v>
      </c>
      <c r="D67" s="29">
        <v>19031.47</v>
      </c>
      <c r="E67" s="35">
        <f t="shared" si="0"/>
        <v>100.16563157894738</v>
      </c>
    </row>
    <row r="68" spans="1:5" ht="67.5" customHeight="1" x14ac:dyDescent="0.3">
      <c r="A68" s="4" t="s">
        <v>197</v>
      </c>
      <c r="B68" s="5" t="s">
        <v>271</v>
      </c>
      <c r="C68" s="16">
        <v>48000</v>
      </c>
      <c r="D68" s="29">
        <v>48414.02</v>
      </c>
      <c r="E68" s="35">
        <f t="shared" si="0"/>
        <v>100.86254166666666</v>
      </c>
    </row>
    <row r="69" spans="1:5" ht="71.25" customHeight="1" x14ac:dyDescent="0.3">
      <c r="A69" s="4" t="s">
        <v>198</v>
      </c>
      <c r="B69" s="5" t="s">
        <v>272</v>
      </c>
      <c r="C69" s="16">
        <v>23000</v>
      </c>
      <c r="D69" s="29">
        <v>112.86</v>
      </c>
      <c r="E69" s="35">
        <f>D69/C69*100</f>
        <v>0.49069565217391309</v>
      </c>
    </row>
    <row r="70" spans="1:5" ht="36" customHeight="1" x14ac:dyDescent="0.3">
      <c r="A70" s="2" t="s">
        <v>23</v>
      </c>
      <c r="B70" s="3" t="s">
        <v>156</v>
      </c>
      <c r="C70" s="15">
        <f>C71+C79</f>
        <v>8951159</v>
      </c>
      <c r="D70" s="15">
        <f>D71+D79</f>
        <v>7534486.6799999997</v>
      </c>
      <c r="E70" s="36">
        <f t="shared" si="0"/>
        <v>84.173308506753145</v>
      </c>
    </row>
    <row r="71" spans="1:5" ht="15.6" x14ac:dyDescent="0.3">
      <c r="A71" s="6" t="s">
        <v>24</v>
      </c>
      <c r="B71" s="7" t="s">
        <v>25</v>
      </c>
      <c r="C71" s="17">
        <f>C75+C72</f>
        <v>8901159</v>
      </c>
      <c r="D71" s="17">
        <f>D75+D72</f>
        <v>7096159</v>
      </c>
      <c r="E71" s="34">
        <f t="shared" si="0"/>
        <v>79.721741854066423</v>
      </c>
    </row>
    <row r="72" spans="1:5" ht="15.6" x14ac:dyDescent="0.3">
      <c r="A72" s="6" t="s">
        <v>176</v>
      </c>
      <c r="B72" s="7" t="s">
        <v>162</v>
      </c>
      <c r="C72" s="17">
        <f>C73</f>
        <v>67000</v>
      </c>
      <c r="D72" s="17">
        <f>D73</f>
        <v>32000</v>
      </c>
      <c r="E72" s="34">
        <f t="shared" si="0"/>
        <v>47.761194029850742</v>
      </c>
    </row>
    <row r="73" spans="1:5" ht="46.8" x14ac:dyDescent="0.3">
      <c r="A73" s="6" t="s">
        <v>163</v>
      </c>
      <c r="B73" s="7" t="s">
        <v>164</v>
      </c>
      <c r="C73" s="17">
        <f>C74</f>
        <v>67000</v>
      </c>
      <c r="D73" s="17">
        <f>D74</f>
        <v>32000</v>
      </c>
      <c r="E73" s="34">
        <f t="shared" si="0"/>
        <v>47.761194029850742</v>
      </c>
    </row>
    <row r="74" spans="1:5" ht="48" customHeight="1" x14ac:dyDescent="0.3">
      <c r="A74" s="4" t="s">
        <v>165</v>
      </c>
      <c r="B74" s="5" t="s">
        <v>164</v>
      </c>
      <c r="C74" s="16">
        <v>67000</v>
      </c>
      <c r="D74" s="29">
        <v>32000</v>
      </c>
      <c r="E74" s="35">
        <f t="shared" si="0"/>
        <v>47.761194029850742</v>
      </c>
    </row>
    <row r="75" spans="1:5" ht="31.2" x14ac:dyDescent="0.3">
      <c r="A75" s="6" t="s">
        <v>26</v>
      </c>
      <c r="B75" s="7" t="s">
        <v>135</v>
      </c>
      <c r="C75" s="17">
        <f>C76</f>
        <v>8834159</v>
      </c>
      <c r="D75" s="17">
        <f>D76</f>
        <v>7064159</v>
      </c>
      <c r="E75" s="34">
        <f t="shared" si="0"/>
        <v>79.964136937087048</v>
      </c>
    </row>
    <row r="76" spans="1:5" ht="46.8" x14ac:dyDescent="0.3">
      <c r="A76" s="6" t="s">
        <v>27</v>
      </c>
      <c r="B76" s="7" t="s">
        <v>136</v>
      </c>
      <c r="C76" s="17">
        <f>C77</f>
        <v>8834159</v>
      </c>
      <c r="D76" s="17">
        <f>D77</f>
        <v>7064159</v>
      </c>
      <c r="E76" s="34">
        <f t="shared" si="0"/>
        <v>79.964136937087048</v>
      </c>
    </row>
    <row r="77" spans="1:5" ht="39.75" customHeight="1" x14ac:dyDescent="0.3">
      <c r="A77" s="4" t="s">
        <v>28</v>
      </c>
      <c r="B77" s="5" t="s">
        <v>273</v>
      </c>
      <c r="C77" s="16">
        <v>8834159</v>
      </c>
      <c r="D77" s="29">
        <v>7064159</v>
      </c>
      <c r="E77" s="35">
        <f t="shared" si="0"/>
        <v>79.964136937087048</v>
      </c>
    </row>
    <row r="78" spans="1:5" ht="50.25" customHeight="1" x14ac:dyDescent="0.3">
      <c r="A78" s="4" t="s">
        <v>81</v>
      </c>
      <c r="B78" s="5" t="s">
        <v>82</v>
      </c>
      <c r="C78" s="16">
        <v>0</v>
      </c>
      <c r="D78" s="29">
        <v>403421.96</v>
      </c>
      <c r="E78" s="35">
        <v>0</v>
      </c>
    </row>
    <row r="79" spans="1:5" ht="15.6" x14ac:dyDescent="0.3">
      <c r="A79" s="2" t="s">
        <v>77</v>
      </c>
      <c r="B79" s="3" t="s">
        <v>78</v>
      </c>
      <c r="C79" s="15">
        <f>C80+C84</f>
        <v>50000</v>
      </c>
      <c r="D79" s="15">
        <f>D80+D84</f>
        <v>438327.68</v>
      </c>
      <c r="E79" s="36">
        <f t="shared" ref="E79:E144" si="1">D79/C79*100</f>
        <v>876.65535999999997</v>
      </c>
    </row>
    <row r="80" spans="1:5" ht="46.8" x14ac:dyDescent="0.3">
      <c r="A80" s="4" t="s">
        <v>79</v>
      </c>
      <c r="B80" s="7" t="s">
        <v>137</v>
      </c>
      <c r="C80" s="17">
        <f>C81</f>
        <v>50000</v>
      </c>
      <c r="D80" s="17">
        <f>D81</f>
        <v>24305.29</v>
      </c>
      <c r="E80" s="34">
        <f t="shared" si="1"/>
        <v>48.610580000000006</v>
      </c>
    </row>
    <row r="81" spans="1:5" ht="31.2" x14ac:dyDescent="0.3">
      <c r="A81" s="4" t="s">
        <v>80</v>
      </c>
      <c r="B81" s="7" t="s">
        <v>82</v>
      </c>
      <c r="C81" s="17">
        <f>C82+C83</f>
        <v>50000</v>
      </c>
      <c r="D81" s="17">
        <f>D82+D83</f>
        <v>24305.29</v>
      </c>
      <c r="E81" s="34">
        <f t="shared" si="1"/>
        <v>48.610580000000006</v>
      </c>
    </row>
    <row r="82" spans="1:5" ht="48.75" customHeight="1" x14ac:dyDescent="0.3">
      <c r="A82" s="4" t="s">
        <v>81</v>
      </c>
      <c r="B82" s="5" t="s">
        <v>82</v>
      </c>
      <c r="C82" s="16">
        <v>50000</v>
      </c>
      <c r="D82" s="29">
        <v>11698.17</v>
      </c>
      <c r="E82" s="35">
        <f t="shared" si="1"/>
        <v>23.396339999999999</v>
      </c>
    </row>
    <row r="83" spans="1:5" ht="48.75" customHeight="1" x14ac:dyDescent="0.3">
      <c r="A83" s="4" t="s">
        <v>421</v>
      </c>
      <c r="B83" s="5" t="s">
        <v>82</v>
      </c>
      <c r="C83" s="16">
        <v>0</v>
      </c>
      <c r="D83" s="29">
        <v>12607.12</v>
      </c>
      <c r="E83" s="35">
        <v>0</v>
      </c>
    </row>
    <row r="84" spans="1:5" ht="48.75" customHeight="1" x14ac:dyDescent="0.3">
      <c r="A84" s="6" t="s">
        <v>457</v>
      </c>
      <c r="B84" s="7" t="s">
        <v>456</v>
      </c>
      <c r="C84" s="17">
        <f>C85+C86</f>
        <v>0</v>
      </c>
      <c r="D84" s="17">
        <f>D85+D86</f>
        <v>414022.39</v>
      </c>
      <c r="E84" s="35">
        <v>0</v>
      </c>
    </row>
    <row r="85" spans="1:5" ht="48.75" customHeight="1" x14ac:dyDescent="0.3">
      <c r="A85" s="4" t="s">
        <v>455</v>
      </c>
      <c r="B85" s="5" t="s">
        <v>456</v>
      </c>
      <c r="C85" s="16">
        <v>0</v>
      </c>
      <c r="D85" s="29">
        <v>403421.96</v>
      </c>
      <c r="E85" s="35">
        <v>0</v>
      </c>
    </row>
    <row r="86" spans="1:5" ht="48.75" customHeight="1" x14ac:dyDescent="0.3">
      <c r="A86" s="4" t="s">
        <v>458</v>
      </c>
      <c r="B86" s="5" t="s">
        <v>456</v>
      </c>
      <c r="C86" s="16">
        <v>0</v>
      </c>
      <c r="D86" s="29">
        <v>10600.43</v>
      </c>
      <c r="E86" s="35">
        <v>0</v>
      </c>
    </row>
    <row r="87" spans="1:5" ht="37.5" customHeight="1" x14ac:dyDescent="0.3">
      <c r="A87" s="2" t="s">
        <v>61</v>
      </c>
      <c r="B87" s="3" t="s">
        <v>157</v>
      </c>
      <c r="C87" s="15">
        <f>C88+C99</f>
        <v>1522000</v>
      </c>
      <c r="D87" s="15">
        <f>D88+D99</f>
        <v>1208667.6299999999</v>
      </c>
      <c r="E87" s="36">
        <f t="shared" si="1"/>
        <v>79.413116294349521</v>
      </c>
    </row>
    <row r="88" spans="1:5" ht="46.8" x14ac:dyDescent="0.3">
      <c r="A88" s="2" t="s">
        <v>62</v>
      </c>
      <c r="B88" s="3" t="s">
        <v>138</v>
      </c>
      <c r="C88" s="15">
        <f>C89+C93+C96</f>
        <v>1250000</v>
      </c>
      <c r="D88" s="15">
        <f>D89+D93+D96</f>
        <v>1004042.6399999999</v>
      </c>
      <c r="E88" s="36">
        <f t="shared" si="1"/>
        <v>80.323411199999995</v>
      </c>
    </row>
    <row r="89" spans="1:5" ht="31.2" x14ac:dyDescent="0.3">
      <c r="A89" s="6" t="s">
        <v>29</v>
      </c>
      <c r="B89" s="7" t="s">
        <v>30</v>
      </c>
      <c r="C89" s="17">
        <f>C90+C91</f>
        <v>610000</v>
      </c>
      <c r="D89" s="17">
        <f>D90+D91</f>
        <v>542374.62</v>
      </c>
      <c r="E89" s="34">
        <f t="shared" si="1"/>
        <v>88.913872131147542</v>
      </c>
    </row>
    <row r="90" spans="1:5" ht="74.25" customHeight="1" x14ac:dyDescent="0.3">
      <c r="A90" s="4" t="s">
        <v>31</v>
      </c>
      <c r="B90" s="5" t="s">
        <v>274</v>
      </c>
      <c r="C90" s="16">
        <v>500000</v>
      </c>
      <c r="D90" s="29">
        <v>536484.18000000005</v>
      </c>
      <c r="E90" s="34">
        <f t="shared" si="1"/>
        <v>107.29683600000001</v>
      </c>
    </row>
    <row r="91" spans="1:5" ht="51.75" customHeight="1" x14ac:dyDescent="0.3">
      <c r="A91" s="4" t="s">
        <v>32</v>
      </c>
      <c r="B91" s="5" t="s">
        <v>275</v>
      </c>
      <c r="C91" s="16">
        <v>110000</v>
      </c>
      <c r="D91" s="29">
        <v>5890.44</v>
      </c>
      <c r="E91" s="35">
        <f t="shared" si="1"/>
        <v>5.3549454545454536</v>
      </c>
    </row>
    <row r="92" spans="1:5" ht="46.8" x14ac:dyDescent="0.3">
      <c r="A92" s="6" t="s">
        <v>177</v>
      </c>
      <c r="B92" s="7" t="s">
        <v>125</v>
      </c>
      <c r="C92" s="17">
        <f>C93</f>
        <v>50000</v>
      </c>
      <c r="D92" s="17">
        <f>D93</f>
        <v>0</v>
      </c>
      <c r="E92" s="34">
        <f t="shared" si="1"/>
        <v>0</v>
      </c>
    </row>
    <row r="93" spans="1:5" ht="62.4" x14ac:dyDescent="0.3">
      <c r="A93" s="6" t="s">
        <v>74</v>
      </c>
      <c r="B93" s="7" t="s">
        <v>75</v>
      </c>
      <c r="C93" s="17">
        <f>C94</f>
        <v>50000</v>
      </c>
      <c r="D93" s="17">
        <f>D94</f>
        <v>0</v>
      </c>
      <c r="E93" s="34">
        <f t="shared" si="1"/>
        <v>0</v>
      </c>
    </row>
    <row r="94" spans="1:5" ht="68.25" customHeight="1" x14ac:dyDescent="0.3">
      <c r="A94" s="4" t="s">
        <v>76</v>
      </c>
      <c r="B94" s="5" t="s">
        <v>75</v>
      </c>
      <c r="C94" s="16">
        <v>50000</v>
      </c>
      <c r="D94" s="29">
        <v>0</v>
      </c>
      <c r="E94" s="35">
        <f t="shared" si="1"/>
        <v>0</v>
      </c>
    </row>
    <row r="95" spans="1:5" ht="62.4" x14ac:dyDescent="0.3">
      <c r="A95" s="6" t="s">
        <v>139</v>
      </c>
      <c r="B95" s="8" t="s">
        <v>140</v>
      </c>
      <c r="C95" s="17">
        <f>C96</f>
        <v>590000</v>
      </c>
      <c r="D95" s="17">
        <f>D96</f>
        <v>461668.01999999996</v>
      </c>
      <c r="E95" s="34">
        <f t="shared" si="1"/>
        <v>78.248816949152527</v>
      </c>
    </row>
    <row r="96" spans="1:5" ht="93.6" x14ac:dyDescent="0.3">
      <c r="A96" s="6" t="s">
        <v>117</v>
      </c>
      <c r="B96" s="8" t="s">
        <v>126</v>
      </c>
      <c r="C96" s="17">
        <f>C97+C98</f>
        <v>590000</v>
      </c>
      <c r="D96" s="17">
        <f>D97+D98</f>
        <v>461668.01999999996</v>
      </c>
      <c r="E96" s="34">
        <f t="shared" si="1"/>
        <v>78.248816949152527</v>
      </c>
    </row>
    <row r="97" spans="1:5" ht="111.75" customHeight="1" x14ac:dyDescent="0.3">
      <c r="A97" s="4" t="s">
        <v>116</v>
      </c>
      <c r="B97" s="13" t="s">
        <v>126</v>
      </c>
      <c r="C97" s="16">
        <v>200000</v>
      </c>
      <c r="D97" s="29">
        <v>333638.40999999997</v>
      </c>
      <c r="E97" s="35">
        <f t="shared" si="1"/>
        <v>166.81920499999998</v>
      </c>
    </row>
    <row r="98" spans="1:5" ht="111.75" customHeight="1" x14ac:dyDescent="0.3">
      <c r="A98" s="4" t="s">
        <v>193</v>
      </c>
      <c r="B98" s="13" t="s">
        <v>276</v>
      </c>
      <c r="C98" s="16">
        <v>390000</v>
      </c>
      <c r="D98" s="29">
        <v>128029.61</v>
      </c>
      <c r="E98" s="35">
        <f t="shared" si="1"/>
        <v>32.828105128205124</v>
      </c>
    </row>
    <row r="99" spans="1:5" ht="31.2" x14ac:dyDescent="0.3">
      <c r="A99" s="2" t="s">
        <v>166</v>
      </c>
      <c r="B99" s="14" t="s">
        <v>167</v>
      </c>
      <c r="C99" s="15">
        <f>C100</f>
        <v>272000</v>
      </c>
      <c r="D99" s="15">
        <f>D100</f>
        <v>204624.99</v>
      </c>
      <c r="E99" s="36">
        <f t="shared" si="1"/>
        <v>75.229775735294112</v>
      </c>
    </row>
    <row r="100" spans="1:5" ht="46.8" x14ac:dyDescent="0.3">
      <c r="A100" s="6" t="s">
        <v>168</v>
      </c>
      <c r="B100" s="8" t="s">
        <v>181</v>
      </c>
      <c r="C100" s="17">
        <f>C101</f>
        <v>272000</v>
      </c>
      <c r="D100" s="17">
        <f>D101</f>
        <v>204624.99</v>
      </c>
      <c r="E100" s="34">
        <f t="shared" si="1"/>
        <v>75.229775735294112</v>
      </c>
    </row>
    <row r="101" spans="1:5" ht="60" customHeight="1" x14ac:dyDescent="0.3">
      <c r="A101" s="4" t="s">
        <v>169</v>
      </c>
      <c r="B101" s="13" t="s">
        <v>181</v>
      </c>
      <c r="C101" s="16">
        <v>272000</v>
      </c>
      <c r="D101" s="29">
        <v>204624.99</v>
      </c>
      <c r="E101" s="35">
        <f t="shared" si="1"/>
        <v>75.229775735294112</v>
      </c>
    </row>
    <row r="102" spans="1:5" ht="24.75" customHeight="1" x14ac:dyDescent="0.3">
      <c r="A102" s="2" t="s">
        <v>33</v>
      </c>
      <c r="B102" s="19" t="s">
        <v>141</v>
      </c>
      <c r="C102" s="15">
        <f>SUM(C103:C144)</f>
        <v>1211856</v>
      </c>
      <c r="D102" s="15">
        <f>SUM(D103:D144)</f>
        <v>895261.18000000017</v>
      </c>
      <c r="E102" s="36">
        <f t="shared" si="1"/>
        <v>73.875211246220687</v>
      </c>
    </row>
    <row r="103" spans="1:5" ht="111.75" customHeight="1" x14ac:dyDescent="0.3">
      <c r="A103" s="4" t="s">
        <v>422</v>
      </c>
      <c r="B103" s="33" t="s">
        <v>423</v>
      </c>
      <c r="C103" s="16">
        <v>0</v>
      </c>
      <c r="D103" s="29">
        <v>1320.04</v>
      </c>
      <c r="E103" s="34">
        <v>0</v>
      </c>
    </row>
    <row r="104" spans="1:5" ht="101.25" customHeight="1" x14ac:dyDescent="0.3">
      <c r="A104" s="4" t="s">
        <v>216</v>
      </c>
      <c r="B104" s="13" t="s">
        <v>281</v>
      </c>
      <c r="C104" s="16">
        <v>5833</v>
      </c>
      <c r="D104" s="29">
        <v>30000</v>
      </c>
      <c r="E104" s="35">
        <f t="shared" si="1"/>
        <v>514.31510372021251</v>
      </c>
    </row>
    <row r="105" spans="1:5" ht="108" customHeight="1" x14ac:dyDescent="0.3">
      <c r="A105" s="4" t="s">
        <v>217</v>
      </c>
      <c r="B105" s="13" t="s">
        <v>282</v>
      </c>
      <c r="C105" s="16">
        <v>1667</v>
      </c>
      <c r="D105" s="29">
        <v>59.47</v>
      </c>
      <c r="E105" s="35">
        <f t="shared" si="1"/>
        <v>3.56748650269946</v>
      </c>
    </row>
    <row r="106" spans="1:5" ht="91.5" customHeight="1" x14ac:dyDescent="0.3">
      <c r="A106" s="4" t="s">
        <v>218</v>
      </c>
      <c r="B106" s="13" t="s">
        <v>283</v>
      </c>
      <c r="C106" s="16">
        <v>1833</v>
      </c>
      <c r="D106" s="29">
        <v>3500</v>
      </c>
      <c r="E106" s="35">
        <f t="shared" si="1"/>
        <v>190.94380796508457</v>
      </c>
    </row>
    <row r="107" spans="1:5" ht="91.5" customHeight="1" x14ac:dyDescent="0.3">
      <c r="A107" s="4" t="s">
        <v>459</v>
      </c>
      <c r="B107" s="20" t="s">
        <v>460</v>
      </c>
      <c r="C107" s="18">
        <v>0</v>
      </c>
      <c r="D107" s="29">
        <v>5000</v>
      </c>
      <c r="E107" s="35">
        <v>0</v>
      </c>
    </row>
    <row r="108" spans="1:5" ht="201" customHeight="1" x14ac:dyDescent="0.3">
      <c r="A108" s="24" t="s">
        <v>219</v>
      </c>
      <c r="B108" s="20" t="s">
        <v>284</v>
      </c>
      <c r="C108" s="18">
        <v>1333</v>
      </c>
      <c r="D108" s="29">
        <v>0</v>
      </c>
      <c r="E108" s="35">
        <f t="shared" si="1"/>
        <v>0</v>
      </c>
    </row>
    <row r="109" spans="1:5" ht="159.75" customHeight="1" x14ac:dyDescent="0.3">
      <c r="A109" s="4" t="s">
        <v>220</v>
      </c>
      <c r="B109" s="13" t="s">
        <v>285</v>
      </c>
      <c r="C109" s="16">
        <v>3124</v>
      </c>
      <c r="D109" s="29">
        <v>2000</v>
      </c>
      <c r="E109" s="35">
        <f t="shared" si="1"/>
        <v>64.020486555697815</v>
      </c>
    </row>
    <row r="110" spans="1:5" ht="196.5" customHeight="1" x14ac:dyDescent="0.3">
      <c r="A110" s="4" t="s">
        <v>221</v>
      </c>
      <c r="B110" s="5" t="s">
        <v>286</v>
      </c>
      <c r="C110" s="16">
        <v>5833</v>
      </c>
      <c r="D110" s="29">
        <v>0</v>
      </c>
      <c r="E110" s="35">
        <f t="shared" si="1"/>
        <v>0</v>
      </c>
    </row>
    <row r="111" spans="1:5" ht="140.4" x14ac:dyDescent="0.3">
      <c r="A111" s="4" t="s">
        <v>222</v>
      </c>
      <c r="B111" s="5" t="s">
        <v>287</v>
      </c>
      <c r="C111" s="16">
        <v>73074</v>
      </c>
      <c r="D111" s="29">
        <v>41646.870000000003</v>
      </c>
      <c r="E111" s="35">
        <f t="shared" si="1"/>
        <v>56.992733393546267</v>
      </c>
    </row>
    <row r="112" spans="1:5" ht="124.8" x14ac:dyDescent="0.3">
      <c r="A112" s="4" t="s">
        <v>223</v>
      </c>
      <c r="B112" s="5" t="s">
        <v>288</v>
      </c>
      <c r="C112" s="16">
        <v>1238</v>
      </c>
      <c r="D112" s="29">
        <v>550</v>
      </c>
      <c r="E112" s="35">
        <f t="shared" si="1"/>
        <v>44.426494345718901</v>
      </c>
    </row>
    <row r="113" spans="1:5" ht="140.4" x14ac:dyDescent="0.3">
      <c r="A113" s="4" t="s">
        <v>224</v>
      </c>
      <c r="B113" s="5" t="s">
        <v>289</v>
      </c>
      <c r="C113" s="16">
        <v>5190</v>
      </c>
      <c r="D113" s="29">
        <v>13027.55</v>
      </c>
      <c r="E113" s="35">
        <f t="shared" si="1"/>
        <v>251.01252408477839</v>
      </c>
    </row>
    <row r="114" spans="1:5" ht="124.8" x14ac:dyDescent="0.3">
      <c r="A114" s="4" t="s">
        <v>225</v>
      </c>
      <c r="B114" s="5" t="s">
        <v>290</v>
      </c>
      <c r="C114" s="16">
        <v>3022</v>
      </c>
      <c r="D114" s="29">
        <v>2000</v>
      </c>
      <c r="E114" s="35">
        <f t="shared" si="1"/>
        <v>66.181336863004631</v>
      </c>
    </row>
    <row r="115" spans="1:5" ht="109.2" x14ac:dyDescent="0.3">
      <c r="A115" s="4" t="s">
        <v>171</v>
      </c>
      <c r="B115" s="5" t="s">
        <v>277</v>
      </c>
      <c r="C115" s="16">
        <v>5000</v>
      </c>
      <c r="D115" s="29">
        <v>0</v>
      </c>
      <c r="E115" s="35">
        <f t="shared" si="1"/>
        <v>0</v>
      </c>
    </row>
    <row r="116" spans="1:5" ht="129" customHeight="1" x14ac:dyDescent="0.3">
      <c r="A116" s="4" t="s">
        <v>226</v>
      </c>
      <c r="B116" s="13" t="s">
        <v>291</v>
      </c>
      <c r="C116" s="16">
        <v>500</v>
      </c>
      <c r="D116" s="29">
        <v>0</v>
      </c>
      <c r="E116" s="35">
        <f t="shared" si="1"/>
        <v>0</v>
      </c>
    </row>
    <row r="117" spans="1:5" ht="171.6" x14ac:dyDescent="0.3">
      <c r="A117" s="4" t="s">
        <v>227</v>
      </c>
      <c r="B117" s="5" t="s">
        <v>292</v>
      </c>
      <c r="C117" s="16">
        <v>8321</v>
      </c>
      <c r="D117" s="29">
        <v>2000</v>
      </c>
      <c r="E117" s="35">
        <f t="shared" si="1"/>
        <v>24.035572647518329</v>
      </c>
    </row>
    <row r="118" spans="1:5" ht="109.2" x14ac:dyDescent="0.3">
      <c r="A118" s="4" t="s">
        <v>170</v>
      </c>
      <c r="B118" s="5" t="s">
        <v>278</v>
      </c>
      <c r="C118" s="16">
        <v>9000</v>
      </c>
      <c r="D118" s="29">
        <v>0</v>
      </c>
      <c r="E118" s="35">
        <f t="shared" si="1"/>
        <v>0</v>
      </c>
    </row>
    <row r="119" spans="1:5" ht="93" customHeight="1" x14ac:dyDescent="0.3">
      <c r="A119" s="4" t="s">
        <v>228</v>
      </c>
      <c r="B119" s="13" t="s">
        <v>293</v>
      </c>
      <c r="C119" s="16">
        <v>500</v>
      </c>
      <c r="D119" s="29">
        <v>0</v>
      </c>
      <c r="E119" s="35">
        <f t="shared" si="1"/>
        <v>0</v>
      </c>
    </row>
    <row r="120" spans="1:5" ht="87.75" customHeight="1" x14ac:dyDescent="0.3">
      <c r="A120" s="4" t="s">
        <v>229</v>
      </c>
      <c r="B120" s="13" t="s">
        <v>294</v>
      </c>
      <c r="C120" s="16">
        <v>5134</v>
      </c>
      <c r="D120" s="29">
        <v>4500</v>
      </c>
      <c r="E120" s="35">
        <f t="shared" si="1"/>
        <v>87.650954421503698</v>
      </c>
    </row>
    <row r="121" spans="1:5" ht="137.25" customHeight="1" x14ac:dyDescent="0.3">
      <c r="A121" s="4" t="s">
        <v>230</v>
      </c>
      <c r="B121" s="13" t="s">
        <v>295</v>
      </c>
      <c r="C121" s="16">
        <v>2500</v>
      </c>
      <c r="D121" s="29">
        <v>12500</v>
      </c>
      <c r="E121" s="35">
        <f t="shared" si="1"/>
        <v>500</v>
      </c>
    </row>
    <row r="122" spans="1:5" ht="140.4" x14ac:dyDescent="0.3">
      <c r="A122" s="4" t="s">
        <v>231</v>
      </c>
      <c r="B122" s="5" t="s">
        <v>296</v>
      </c>
      <c r="C122" s="16">
        <v>2042</v>
      </c>
      <c r="D122" s="29">
        <v>2149.9899999999998</v>
      </c>
      <c r="E122" s="35">
        <f t="shared" si="1"/>
        <v>105.28844270323212</v>
      </c>
    </row>
    <row r="123" spans="1:5" ht="202.8" x14ac:dyDescent="0.3">
      <c r="A123" s="4" t="s">
        <v>232</v>
      </c>
      <c r="B123" s="5" t="s">
        <v>297</v>
      </c>
      <c r="C123" s="16">
        <v>552</v>
      </c>
      <c r="D123" s="29">
        <v>450</v>
      </c>
      <c r="E123" s="35">
        <f t="shared" si="1"/>
        <v>81.521739130434781</v>
      </c>
    </row>
    <row r="124" spans="1:5" ht="171.6" x14ac:dyDescent="0.3">
      <c r="A124" s="4" t="s">
        <v>233</v>
      </c>
      <c r="B124" s="5" t="s">
        <v>298</v>
      </c>
      <c r="C124" s="16">
        <v>50</v>
      </c>
      <c r="D124" s="29">
        <v>0</v>
      </c>
      <c r="E124" s="35">
        <f t="shared" si="1"/>
        <v>0</v>
      </c>
    </row>
    <row r="125" spans="1:5" ht="124.8" x14ac:dyDescent="0.3">
      <c r="A125" s="4" t="s">
        <v>234</v>
      </c>
      <c r="B125" s="5" t="s">
        <v>299</v>
      </c>
      <c r="C125" s="16">
        <v>167</v>
      </c>
      <c r="D125" s="29">
        <v>0</v>
      </c>
      <c r="E125" s="35">
        <f t="shared" si="1"/>
        <v>0</v>
      </c>
    </row>
    <row r="126" spans="1:5" ht="171.6" x14ac:dyDescent="0.3">
      <c r="A126" s="4" t="s">
        <v>235</v>
      </c>
      <c r="B126" s="5" t="s">
        <v>300</v>
      </c>
      <c r="C126" s="16">
        <v>838</v>
      </c>
      <c r="D126" s="29">
        <v>50</v>
      </c>
      <c r="E126" s="35">
        <f t="shared" si="1"/>
        <v>5.9665871121718377</v>
      </c>
    </row>
    <row r="127" spans="1:5" ht="187.2" x14ac:dyDescent="0.3">
      <c r="A127" s="4" t="s">
        <v>236</v>
      </c>
      <c r="B127" s="5" t="s">
        <v>301</v>
      </c>
      <c r="C127" s="16">
        <v>4387</v>
      </c>
      <c r="D127" s="29">
        <v>8327.36</v>
      </c>
      <c r="E127" s="35">
        <f t="shared" si="1"/>
        <v>189.81901071347161</v>
      </c>
    </row>
    <row r="128" spans="1:5" ht="124.8" x14ac:dyDescent="0.3">
      <c r="A128" s="4" t="s">
        <v>237</v>
      </c>
      <c r="B128" s="5" t="s">
        <v>302</v>
      </c>
      <c r="C128" s="16">
        <v>583</v>
      </c>
      <c r="D128" s="29">
        <v>0</v>
      </c>
      <c r="E128" s="35">
        <f t="shared" si="1"/>
        <v>0</v>
      </c>
    </row>
    <row r="129" spans="1:5" ht="218.4" x14ac:dyDescent="0.3">
      <c r="A129" s="4" t="s">
        <v>238</v>
      </c>
      <c r="B129" s="5" t="s">
        <v>303</v>
      </c>
      <c r="C129" s="16">
        <v>9100</v>
      </c>
      <c r="D129" s="29">
        <v>35000</v>
      </c>
      <c r="E129" s="35">
        <f t="shared" si="1"/>
        <v>384.61538461538464</v>
      </c>
    </row>
    <row r="130" spans="1:5" ht="124.8" x14ac:dyDescent="0.3">
      <c r="A130" s="4" t="s">
        <v>239</v>
      </c>
      <c r="B130" s="5" t="s">
        <v>304</v>
      </c>
      <c r="C130" s="16">
        <v>600</v>
      </c>
      <c r="D130" s="29">
        <v>150</v>
      </c>
      <c r="E130" s="35">
        <f t="shared" si="1"/>
        <v>25</v>
      </c>
    </row>
    <row r="131" spans="1:5" ht="124.8" x14ac:dyDescent="0.3">
      <c r="A131" s="4" t="s">
        <v>248</v>
      </c>
      <c r="B131" s="5" t="s">
        <v>305</v>
      </c>
      <c r="C131" s="16">
        <v>167</v>
      </c>
      <c r="D131" s="29">
        <v>0</v>
      </c>
      <c r="E131" s="35">
        <f t="shared" si="1"/>
        <v>0</v>
      </c>
    </row>
    <row r="132" spans="1:5" ht="171.6" x14ac:dyDescent="0.3">
      <c r="A132" s="4" t="s">
        <v>240</v>
      </c>
      <c r="B132" s="5" t="s">
        <v>306</v>
      </c>
      <c r="C132" s="16">
        <v>3333</v>
      </c>
      <c r="D132" s="29">
        <v>0</v>
      </c>
      <c r="E132" s="35">
        <f t="shared" si="1"/>
        <v>0</v>
      </c>
    </row>
    <row r="133" spans="1:5" ht="109.2" x14ac:dyDescent="0.3">
      <c r="A133" s="4" t="s">
        <v>241</v>
      </c>
      <c r="B133" s="5" t="s">
        <v>307</v>
      </c>
      <c r="C133" s="16">
        <v>5172</v>
      </c>
      <c r="D133" s="29">
        <v>1000</v>
      </c>
      <c r="E133" s="35">
        <f t="shared" si="1"/>
        <v>19.334880123743233</v>
      </c>
    </row>
    <row r="134" spans="1:5" ht="109.2" x14ac:dyDescent="0.3">
      <c r="A134" s="4" t="s">
        <v>461</v>
      </c>
      <c r="B134" s="13" t="s">
        <v>462</v>
      </c>
      <c r="C134" s="16">
        <v>0</v>
      </c>
      <c r="D134" s="29">
        <v>250</v>
      </c>
      <c r="E134" s="35">
        <v>0</v>
      </c>
    </row>
    <row r="135" spans="1:5" ht="93.6" x14ac:dyDescent="0.3">
      <c r="A135" s="4" t="s">
        <v>463</v>
      </c>
      <c r="B135" s="13" t="s">
        <v>464</v>
      </c>
      <c r="C135" s="16">
        <v>0</v>
      </c>
      <c r="D135" s="29">
        <v>3750</v>
      </c>
      <c r="E135" s="35">
        <v>0</v>
      </c>
    </row>
    <row r="136" spans="1:5" ht="140.4" x14ac:dyDescent="0.3">
      <c r="A136" s="4" t="s">
        <v>242</v>
      </c>
      <c r="B136" s="5" t="s">
        <v>308</v>
      </c>
      <c r="C136" s="16">
        <v>4167</v>
      </c>
      <c r="D136" s="29">
        <v>0</v>
      </c>
      <c r="E136" s="35">
        <f t="shared" si="1"/>
        <v>0</v>
      </c>
    </row>
    <row r="137" spans="1:5" ht="280.8" x14ac:dyDescent="0.3">
      <c r="A137" s="4" t="s">
        <v>243</v>
      </c>
      <c r="B137" s="5" t="s">
        <v>309</v>
      </c>
      <c r="C137" s="16">
        <v>833</v>
      </c>
      <c r="D137" s="29">
        <v>0</v>
      </c>
      <c r="E137" s="35">
        <f t="shared" si="1"/>
        <v>0</v>
      </c>
    </row>
    <row r="138" spans="1:5" ht="108.75" customHeight="1" x14ac:dyDescent="0.3">
      <c r="A138" s="4" t="s">
        <v>249</v>
      </c>
      <c r="B138" s="13" t="s">
        <v>310</v>
      </c>
      <c r="C138" s="16">
        <v>833</v>
      </c>
      <c r="D138" s="29">
        <v>2500</v>
      </c>
      <c r="E138" s="35">
        <f t="shared" si="1"/>
        <v>300.12004801920767</v>
      </c>
    </row>
    <row r="139" spans="1:5" ht="140.4" x14ac:dyDescent="0.3">
      <c r="A139" s="4" t="s">
        <v>244</v>
      </c>
      <c r="B139" s="5" t="s">
        <v>311</v>
      </c>
      <c r="C139" s="16">
        <v>5921</v>
      </c>
      <c r="D139" s="29">
        <v>4056.82</v>
      </c>
      <c r="E139" s="35">
        <f t="shared" si="1"/>
        <v>68.515791251477793</v>
      </c>
    </row>
    <row r="140" spans="1:5" ht="124.8" x14ac:dyDescent="0.3">
      <c r="A140" s="4" t="s">
        <v>245</v>
      </c>
      <c r="B140" s="5" t="s">
        <v>312</v>
      </c>
      <c r="C140" s="16">
        <v>54729</v>
      </c>
      <c r="D140" s="29">
        <v>77224.22</v>
      </c>
      <c r="E140" s="35">
        <f t="shared" si="1"/>
        <v>141.10292532295492</v>
      </c>
    </row>
    <row r="141" spans="1:5" ht="171.6" x14ac:dyDescent="0.3">
      <c r="A141" s="4" t="s">
        <v>246</v>
      </c>
      <c r="B141" s="5" t="s">
        <v>279</v>
      </c>
      <c r="C141" s="16">
        <v>35280</v>
      </c>
      <c r="D141" s="29">
        <v>17500</v>
      </c>
      <c r="E141" s="35">
        <f t="shared" si="1"/>
        <v>49.603174603174608</v>
      </c>
    </row>
    <row r="142" spans="1:5" ht="90.75" customHeight="1" x14ac:dyDescent="0.3">
      <c r="A142" s="4" t="s">
        <v>424</v>
      </c>
      <c r="B142" s="5" t="s">
        <v>425</v>
      </c>
      <c r="C142" s="16">
        <v>0</v>
      </c>
      <c r="D142" s="29">
        <v>59407.519999999997</v>
      </c>
      <c r="E142" s="35">
        <v>0</v>
      </c>
    </row>
    <row r="143" spans="1:5" ht="90.75" customHeight="1" x14ac:dyDescent="0.3">
      <c r="A143" s="4" t="s">
        <v>465</v>
      </c>
      <c r="B143" s="5" t="s">
        <v>466</v>
      </c>
      <c r="C143" s="16">
        <v>0</v>
      </c>
      <c r="D143" s="29">
        <v>1702.84</v>
      </c>
      <c r="E143" s="35">
        <v>0</v>
      </c>
    </row>
    <row r="144" spans="1:5" ht="186" customHeight="1" x14ac:dyDescent="0.3">
      <c r="A144" s="4" t="s">
        <v>250</v>
      </c>
      <c r="B144" s="5" t="s">
        <v>280</v>
      </c>
      <c r="C144" s="16">
        <v>950000</v>
      </c>
      <c r="D144" s="29">
        <v>563638.5</v>
      </c>
      <c r="E144" s="35">
        <f t="shared" si="1"/>
        <v>59.330368421052626</v>
      </c>
    </row>
    <row r="145" spans="1:5" ht="44.25" customHeight="1" x14ac:dyDescent="0.3">
      <c r="A145" s="2" t="s">
        <v>426</v>
      </c>
      <c r="B145" s="3" t="s">
        <v>427</v>
      </c>
      <c r="C145" s="15">
        <f t="shared" ref="C145:D147" si="2">C146</f>
        <v>0</v>
      </c>
      <c r="D145" s="15">
        <f t="shared" si="2"/>
        <v>76050.98</v>
      </c>
      <c r="E145" s="36">
        <v>0</v>
      </c>
    </row>
    <row r="146" spans="1:5" ht="44.25" customHeight="1" x14ac:dyDescent="0.3">
      <c r="A146" s="6" t="s">
        <v>428</v>
      </c>
      <c r="B146" s="7" t="s">
        <v>429</v>
      </c>
      <c r="C146" s="17">
        <f t="shared" si="2"/>
        <v>0</v>
      </c>
      <c r="D146" s="17">
        <f t="shared" si="2"/>
        <v>76050.98</v>
      </c>
      <c r="E146" s="34">
        <v>0</v>
      </c>
    </row>
    <row r="147" spans="1:5" ht="44.25" customHeight="1" x14ac:dyDescent="0.3">
      <c r="A147" s="6" t="s">
        <v>430</v>
      </c>
      <c r="B147" s="7" t="s">
        <v>431</v>
      </c>
      <c r="C147" s="17">
        <f t="shared" si="2"/>
        <v>0</v>
      </c>
      <c r="D147" s="17">
        <f t="shared" si="2"/>
        <v>76050.98</v>
      </c>
      <c r="E147" s="34">
        <v>0</v>
      </c>
    </row>
    <row r="148" spans="1:5" ht="44.25" customHeight="1" x14ac:dyDescent="0.3">
      <c r="A148" s="4" t="s">
        <v>432</v>
      </c>
      <c r="B148" s="5" t="s">
        <v>431</v>
      </c>
      <c r="C148" s="16">
        <v>0</v>
      </c>
      <c r="D148" s="29">
        <v>76050.98</v>
      </c>
      <c r="E148" s="35">
        <v>0</v>
      </c>
    </row>
    <row r="149" spans="1:5" ht="15.6" x14ac:dyDescent="0.3">
      <c r="A149" s="2" t="s">
        <v>34</v>
      </c>
      <c r="B149" s="3" t="s">
        <v>159</v>
      </c>
      <c r="C149" s="21">
        <f>C151+C167+C190+C236+C251+C255+C259</f>
        <v>1259309986.1500001</v>
      </c>
      <c r="D149" s="21">
        <f>D150+D251+D255+D259</f>
        <v>925202346.46999991</v>
      </c>
      <c r="E149" s="36">
        <f t="shared" ref="E149:E209" si="3">D149/C149*100</f>
        <v>73.468991483070496</v>
      </c>
    </row>
    <row r="150" spans="1:5" ht="46.8" x14ac:dyDescent="0.3">
      <c r="A150" s="2" t="s">
        <v>35</v>
      </c>
      <c r="B150" s="3" t="s">
        <v>142</v>
      </c>
      <c r="C150" s="15">
        <f>C151+C167+C190+C236</f>
        <v>1252709986.1500001</v>
      </c>
      <c r="D150" s="15">
        <f>D151+D167+D190+D236</f>
        <v>917018343.99999988</v>
      </c>
      <c r="E150" s="36">
        <f t="shared" si="3"/>
        <v>73.202764737136505</v>
      </c>
    </row>
    <row r="151" spans="1:5" ht="31.2" x14ac:dyDescent="0.3">
      <c r="A151" s="2" t="s">
        <v>83</v>
      </c>
      <c r="B151" s="3" t="s">
        <v>143</v>
      </c>
      <c r="C151" s="15">
        <f>C152+C162</f>
        <v>270747099</v>
      </c>
      <c r="D151" s="15">
        <f>D152+D162</f>
        <v>192964751</v>
      </c>
      <c r="E151" s="36">
        <f t="shared" si="3"/>
        <v>71.271216464631451</v>
      </c>
    </row>
    <row r="152" spans="1:5" ht="15.6" x14ac:dyDescent="0.3">
      <c r="A152" s="6" t="s">
        <v>84</v>
      </c>
      <c r="B152" s="7" t="s">
        <v>36</v>
      </c>
      <c r="C152" s="17">
        <f>C153</f>
        <v>198358000</v>
      </c>
      <c r="D152" s="17">
        <f>D153</f>
        <v>176320000</v>
      </c>
      <c r="E152" s="34">
        <f t="shared" si="3"/>
        <v>88.889785135966278</v>
      </c>
    </row>
    <row r="153" spans="1:5" ht="46.8" x14ac:dyDescent="0.3">
      <c r="A153" s="4" t="s">
        <v>85</v>
      </c>
      <c r="B153" s="5" t="s">
        <v>144</v>
      </c>
      <c r="C153" s="16">
        <v>198358000</v>
      </c>
      <c r="D153" s="29">
        <v>176320000</v>
      </c>
      <c r="E153" s="35">
        <f t="shared" si="3"/>
        <v>88.889785135966278</v>
      </c>
    </row>
    <row r="154" spans="1:5" ht="15.75" hidden="1" x14ac:dyDescent="0.25">
      <c r="A154" s="6" t="s">
        <v>120</v>
      </c>
      <c r="B154" s="22" t="s">
        <v>71</v>
      </c>
      <c r="C154" s="17"/>
      <c r="D154" s="30"/>
      <c r="E154" s="34" t="e">
        <f t="shared" si="3"/>
        <v>#DIV/0!</v>
      </c>
    </row>
    <row r="155" spans="1:5" ht="15.75" hidden="1" x14ac:dyDescent="0.25">
      <c r="A155" s="6" t="s">
        <v>122</v>
      </c>
      <c r="B155" s="7" t="s">
        <v>37</v>
      </c>
      <c r="C155" s="17"/>
      <c r="D155" s="30"/>
      <c r="E155" s="34" t="e">
        <f t="shared" si="3"/>
        <v>#DIV/0!</v>
      </c>
    </row>
    <row r="156" spans="1:5" ht="47.25" hidden="1" x14ac:dyDescent="0.25">
      <c r="A156" s="4" t="s">
        <v>121</v>
      </c>
      <c r="B156" s="5" t="s">
        <v>38</v>
      </c>
      <c r="C156" s="16"/>
      <c r="D156" s="30"/>
      <c r="E156" s="34" t="e">
        <f t="shared" si="3"/>
        <v>#DIV/0!</v>
      </c>
    </row>
    <row r="157" spans="1:5" ht="15.75" hidden="1" x14ac:dyDescent="0.25">
      <c r="A157" s="6" t="s">
        <v>182</v>
      </c>
      <c r="B157" s="7" t="s">
        <v>37</v>
      </c>
      <c r="C157" s="16">
        <f>SUM(C158:C161)</f>
        <v>59251130</v>
      </c>
      <c r="D157" s="30"/>
      <c r="E157" s="34">
        <f t="shared" si="3"/>
        <v>0</v>
      </c>
    </row>
    <row r="158" spans="1:5" ht="47.25" hidden="1" x14ac:dyDescent="0.25">
      <c r="A158" s="4" t="s">
        <v>185</v>
      </c>
      <c r="B158" s="5" t="s">
        <v>38</v>
      </c>
      <c r="C158" s="16">
        <v>35372243</v>
      </c>
      <c r="D158" s="30"/>
      <c r="E158" s="34">
        <f t="shared" si="3"/>
        <v>0</v>
      </c>
    </row>
    <row r="159" spans="1:5" ht="47.25" hidden="1" x14ac:dyDescent="0.25">
      <c r="A159" s="4" t="s">
        <v>183</v>
      </c>
      <c r="B159" s="5" t="s">
        <v>184</v>
      </c>
      <c r="C159" s="16">
        <v>20000000</v>
      </c>
      <c r="D159" s="30"/>
      <c r="E159" s="34">
        <f t="shared" si="3"/>
        <v>0</v>
      </c>
    </row>
    <row r="160" spans="1:5" ht="47.25" hidden="1" x14ac:dyDescent="0.25">
      <c r="A160" s="4" t="s">
        <v>186</v>
      </c>
      <c r="B160" s="5" t="s">
        <v>187</v>
      </c>
      <c r="C160" s="16">
        <v>260000</v>
      </c>
      <c r="D160" s="30"/>
      <c r="E160" s="34">
        <f t="shared" si="3"/>
        <v>0</v>
      </c>
    </row>
    <row r="161" spans="1:5" ht="47.25" hidden="1" x14ac:dyDescent="0.25">
      <c r="A161" s="4" t="s">
        <v>191</v>
      </c>
      <c r="B161" s="5" t="s">
        <v>192</v>
      </c>
      <c r="C161" s="16">
        <v>3618887</v>
      </c>
      <c r="D161" s="30"/>
      <c r="E161" s="34">
        <f t="shared" si="3"/>
        <v>0</v>
      </c>
    </row>
    <row r="162" spans="1:5" ht="31.2" x14ac:dyDescent="0.3">
      <c r="A162" s="6" t="s">
        <v>122</v>
      </c>
      <c r="B162" s="7" t="s">
        <v>208</v>
      </c>
      <c r="C162" s="17">
        <f>C164+C165+C166+C163</f>
        <v>72389099</v>
      </c>
      <c r="D162" s="17">
        <f>D164+D165+D166+D163</f>
        <v>16644751</v>
      </c>
      <c r="E162" s="34">
        <f t="shared" si="3"/>
        <v>22.993449607654323</v>
      </c>
    </row>
    <row r="163" spans="1:5" ht="46.8" x14ac:dyDescent="0.3">
      <c r="A163" s="4" t="s">
        <v>373</v>
      </c>
      <c r="B163" s="5" t="s">
        <v>38</v>
      </c>
      <c r="C163" s="16">
        <v>23357767</v>
      </c>
      <c r="D163" s="29">
        <v>10817491</v>
      </c>
      <c r="E163" s="35">
        <f t="shared" si="3"/>
        <v>46.312179584632382</v>
      </c>
    </row>
    <row r="164" spans="1:5" ht="15.6" x14ac:dyDescent="0.3">
      <c r="A164" s="4" t="s">
        <v>317</v>
      </c>
      <c r="B164" s="5" t="s">
        <v>318</v>
      </c>
      <c r="C164" s="16">
        <v>42794000</v>
      </c>
      <c r="D164" s="29">
        <v>0</v>
      </c>
      <c r="E164" s="34">
        <f t="shared" si="3"/>
        <v>0</v>
      </c>
    </row>
    <row r="165" spans="1:5" ht="46.8" x14ac:dyDescent="0.3">
      <c r="A165" s="4" t="s">
        <v>209</v>
      </c>
      <c r="B165" s="5" t="s">
        <v>214</v>
      </c>
      <c r="C165" s="16">
        <v>1261332</v>
      </c>
      <c r="D165" s="29">
        <v>851260</v>
      </c>
      <c r="E165" s="35">
        <f t="shared" si="3"/>
        <v>67.488971975657478</v>
      </c>
    </row>
    <row r="166" spans="1:5" ht="46.8" x14ac:dyDescent="0.3">
      <c r="A166" s="4" t="s">
        <v>371</v>
      </c>
      <c r="B166" s="5" t="s">
        <v>372</v>
      </c>
      <c r="C166" s="16">
        <v>4976000</v>
      </c>
      <c r="D166" s="29">
        <v>4976000</v>
      </c>
      <c r="E166" s="35">
        <f t="shared" si="3"/>
        <v>100</v>
      </c>
    </row>
    <row r="167" spans="1:5" ht="31.2" x14ac:dyDescent="0.3">
      <c r="A167" s="2" t="s">
        <v>115</v>
      </c>
      <c r="B167" s="3" t="s">
        <v>145</v>
      </c>
      <c r="C167" s="37">
        <f>C168+C174+C177+C180+C171</f>
        <v>231569039</v>
      </c>
      <c r="D167" s="37">
        <f>D168+D174+D177+D180+D171</f>
        <v>175122273.32999998</v>
      </c>
      <c r="E167" s="36">
        <f t="shared" si="3"/>
        <v>75.624217333302482</v>
      </c>
    </row>
    <row r="168" spans="1:5" ht="62.4" x14ac:dyDescent="0.3">
      <c r="A168" s="7" t="s">
        <v>119</v>
      </c>
      <c r="B168" s="7" t="s">
        <v>39</v>
      </c>
      <c r="C168" s="17">
        <f>C169</f>
        <v>150082809</v>
      </c>
      <c r="D168" s="17">
        <f>D169</f>
        <v>118055199.5</v>
      </c>
      <c r="E168" s="34">
        <f t="shared" si="3"/>
        <v>78.660041270949293</v>
      </c>
    </row>
    <row r="169" spans="1:5" ht="62.4" x14ac:dyDescent="0.3">
      <c r="A169" s="7" t="s">
        <v>118</v>
      </c>
      <c r="B169" s="7" t="s">
        <v>40</v>
      </c>
      <c r="C169" s="17">
        <f>C170</f>
        <v>150082809</v>
      </c>
      <c r="D169" s="17">
        <f>D170</f>
        <v>118055199.5</v>
      </c>
      <c r="E169" s="34">
        <f t="shared" si="3"/>
        <v>78.660041270949293</v>
      </c>
    </row>
    <row r="170" spans="1:5" ht="62.4" x14ac:dyDescent="0.3">
      <c r="A170" s="5" t="s">
        <v>322</v>
      </c>
      <c r="B170" s="5" t="s">
        <v>40</v>
      </c>
      <c r="C170" s="16">
        <v>150082809</v>
      </c>
      <c r="D170" s="29">
        <v>118055199.5</v>
      </c>
      <c r="E170" s="35">
        <f t="shared" si="3"/>
        <v>78.660041270949293</v>
      </c>
    </row>
    <row r="171" spans="1:5" ht="51.75" customHeight="1" x14ac:dyDescent="0.3">
      <c r="A171" s="7" t="s">
        <v>382</v>
      </c>
      <c r="B171" s="7" t="s">
        <v>383</v>
      </c>
      <c r="C171" s="17">
        <f>C172</f>
        <v>929406</v>
      </c>
      <c r="D171" s="17">
        <f>D172</f>
        <v>929406</v>
      </c>
      <c r="E171" s="34">
        <f t="shared" si="3"/>
        <v>100</v>
      </c>
    </row>
    <row r="172" spans="1:5" ht="63" customHeight="1" x14ac:dyDescent="0.3">
      <c r="A172" s="7" t="s">
        <v>384</v>
      </c>
      <c r="B172" s="7" t="s">
        <v>385</v>
      </c>
      <c r="C172" s="17">
        <f>C173</f>
        <v>929406</v>
      </c>
      <c r="D172" s="17">
        <f>D173</f>
        <v>929406</v>
      </c>
      <c r="E172" s="34">
        <f t="shared" si="3"/>
        <v>100</v>
      </c>
    </row>
    <row r="173" spans="1:5" ht="55.5" customHeight="1" x14ac:dyDescent="0.3">
      <c r="A173" s="5" t="s">
        <v>386</v>
      </c>
      <c r="B173" s="5" t="s">
        <v>385</v>
      </c>
      <c r="C173" s="16">
        <v>929406</v>
      </c>
      <c r="D173" s="29">
        <v>929406</v>
      </c>
      <c r="E173" s="35">
        <f t="shared" si="3"/>
        <v>100</v>
      </c>
    </row>
    <row r="174" spans="1:5" ht="31.5" customHeight="1" x14ac:dyDescent="0.3">
      <c r="A174" s="7" t="s">
        <v>325</v>
      </c>
      <c r="B174" s="7" t="s">
        <v>326</v>
      </c>
      <c r="C174" s="17">
        <f>C175</f>
        <v>36434</v>
      </c>
      <c r="D174" s="17">
        <f>D175</f>
        <v>36433.26</v>
      </c>
      <c r="E174" s="34">
        <f t="shared" si="3"/>
        <v>99.997968930120223</v>
      </c>
    </row>
    <row r="175" spans="1:5" ht="33" customHeight="1" x14ac:dyDescent="0.3">
      <c r="A175" s="7" t="s">
        <v>324</v>
      </c>
      <c r="B175" s="7" t="s">
        <v>327</v>
      </c>
      <c r="C175" s="17">
        <f>C176</f>
        <v>36434</v>
      </c>
      <c r="D175" s="17">
        <f>D176</f>
        <v>36433.26</v>
      </c>
      <c r="E175" s="34">
        <f t="shared" si="3"/>
        <v>99.997968930120223</v>
      </c>
    </row>
    <row r="176" spans="1:5" ht="31.5" customHeight="1" x14ac:dyDescent="0.3">
      <c r="A176" s="5" t="s">
        <v>323</v>
      </c>
      <c r="B176" s="5" t="s">
        <v>327</v>
      </c>
      <c r="C176" s="16">
        <v>36434</v>
      </c>
      <c r="D176" s="29">
        <v>36433.26</v>
      </c>
      <c r="E176" s="35">
        <f t="shared" si="3"/>
        <v>99.997968930120223</v>
      </c>
    </row>
    <row r="177" spans="1:5" ht="31.5" customHeight="1" x14ac:dyDescent="0.3">
      <c r="A177" s="7" t="s">
        <v>334</v>
      </c>
      <c r="B177" s="7" t="s">
        <v>335</v>
      </c>
      <c r="C177" s="17">
        <f>C178</f>
        <v>26898051</v>
      </c>
      <c r="D177" s="17">
        <f>D178</f>
        <v>21342127.550000001</v>
      </c>
      <c r="E177" s="34">
        <f t="shared" si="3"/>
        <v>79.344512916567822</v>
      </c>
    </row>
    <row r="178" spans="1:5" ht="48.75" customHeight="1" x14ac:dyDescent="0.3">
      <c r="A178" s="7" t="s">
        <v>336</v>
      </c>
      <c r="B178" s="7" t="s">
        <v>337</v>
      </c>
      <c r="C178" s="17">
        <f>C179</f>
        <v>26898051</v>
      </c>
      <c r="D178" s="17">
        <f>D179</f>
        <v>21342127.550000001</v>
      </c>
      <c r="E178" s="34">
        <f t="shared" si="3"/>
        <v>79.344512916567822</v>
      </c>
    </row>
    <row r="179" spans="1:5" ht="31.5" customHeight="1" x14ac:dyDescent="0.3">
      <c r="A179" s="5" t="s">
        <v>338</v>
      </c>
      <c r="B179" s="5" t="s">
        <v>337</v>
      </c>
      <c r="C179" s="16">
        <v>26898051</v>
      </c>
      <c r="D179" s="29">
        <v>21342127.550000001</v>
      </c>
      <c r="E179" s="35">
        <f t="shared" si="3"/>
        <v>79.344512916567822</v>
      </c>
    </row>
    <row r="180" spans="1:5" ht="15.6" x14ac:dyDescent="0.3">
      <c r="A180" s="7" t="s">
        <v>86</v>
      </c>
      <c r="B180" s="7" t="s">
        <v>41</v>
      </c>
      <c r="C180" s="17">
        <f>C181</f>
        <v>53622339</v>
      </c>
      <c r="D180" s="17">
        <f>D181</f>
        <v>34759107.019999996</v>
      </c>
      <c r="E180" s="34">
        <f t="shared" si="3"/>
        <v>64.822064214692304</v>
      </c>
    </row>
    <row r="181" spans="1:5" ht="15.6" x14ac:dyDescent="0.3">
      <c r="A181" s="7" t="s">
        <v>87</v>
      </c>
      <c r="B181" s="7" t="s">
        <v>42</v>
      </c>
      <c r="C181" s="23">
        <f>SUM(C182:C189)</f>
        <v>53622339</v>
      </c>
      <c r="D181" s="23">
        <f>SUM(D182:D189)</f>
        <v>34759107.019999996</v>
      </c>
      <c r="E181" s="34">
        <f t="shared" si="3"/>
        <v>64.822064214692304</v>
      </c>
    </row>
    <row r="182" spans="1:5" ht="46.8" x14ac:dyDescent="0.3">
      <c r="A182" s="5" t="s">
        <v>467</v>
      </c>
      <c r="B182" s="5" t="s">
        <v>468</v>
      </c>
      <c r="C182" s="40">
        <v>7900000</v>
      </c>
      <c r="D182" s="40">
        <v>2670789.02</v>
      </c>
      <c r="E182" s="34">
        <f t="shared" si="3"/>
        <v>33.807455949367089</v>
      </c>
    </row>
    <row r="183" spans="1:5" ht="46.8" x14ac:dyDescent="0.3">
      <c r="A183" s="5" t="s">
        <v>207</v>
      </c>
      <c r="B183" s="5" t="s">
        <v>43</v>
      </c>
      <c r="C183" s="16">
        <v>706401</v>
      </c>
      <c r="D183" s="29">
        <v>706401</v>
      </c>
      <c r="E183" s="34">
        <f t="shared" si="3"/>
        <v>100</v>
      </c>
    </row>
    <row r="184" spans="1:5" ht="31.2" x14ac:dyDescent="0.3">
      <c r="A184" s="5" t="s">
        <v>88</v>
      </c>
      <c r="B184" s="5" t="s">
        <v>44</v>
      </c>
      <c r="C184" s="16">
        <v>17433607</v>
      </c>
      <c r="D184" s="29">
        <v>11833607</v>
      </c>
      <c r="E184" s="35">
        <f t="shared" si="3"/>
        <v>67.878133308844241</v>
      </c>
    </row>
    <row r="185" spans="1:5" ht="31.2" x14ac:dyDescent="0.3">
      <c r="A185" s="5" t="s">
        <v>469</v>
      </c>
      <c r="B185" s="5" t="s">
        <v>470</v>
      </c>
      <c r="C185" s="16">
        <v>132595</v>
      </c>
      <c r="D185" s="29">
        <v>132595</v>
      </c>
      <c r="E185" s="35">
        <f t="shared" si="3"/>
        <v>100</v>
      </c>
    </row>
    <row r="186" spans="1:5" ht="31.2" x14ac:dyDescent="0.3">
      <c r="A186" s="5" t="s">
        <v>394</v>
      </c>
      <c r="B186" s="5" t="s">
        <v>395</v>
      </c>
      <c r="C186" s="16">
        <v>1901883</v>
      </c>
      <c r="D186" s="29">
        <v>1421883</v>
      </c>
      <c r="E186" s="35">
        <f t="shared" si="3"/>
        <v>74.761854435840689</v>
      </c>
    </row>
    <row r="187" spans="1:5" ht="31.2" x14ac:dyDescent="0.3">
      <c r="A187" s="5" t="s">
        <v>89</v>
      </c>
      <c r="B187" s="5" t="s">
        <v>45</v>
      </c>
      <c r="C187" s="16">
        <v>22594021</v>
      </c>
      <c r="D187" s="29">
        <v>15040000</v>
      </c>
      <c r="E187" s="35">
        <f t="shared" si="3"/>
        <v>66.566283177306062</v>
      </c>
    </row>
    <row r="188" spans="1:5" ht="31.2" x14ac:dyDescent="0.3">
      <c r="A188" s="5" t="s">
        <v>215</v>
      </c>
      <c r="B188" s="5" t="s">
        <v>313</v>
      </c>
      <c r="C188" s="16">
        <v>527364</v>
      </c>
      <c r="D188" s="29">
        <v>527364</v>
      </c>
      <c r="E188" s="35">
        <f t="shared" si="3"/>
        <v>100</v>
      </c>
    </row>
    <row r="189" spans="1:5" ht="31.2" x14ac:dyDescent="0.3">
      <c r="A189" s="5" t="s">
        <v>396</v>
      </c>
      <c r="B189" s="5" t="s">
        <v>397</v>
      </c>
      <c r="C189" s="16">
        <v>2426468</v>
      </c>
      <c r="D189" s="29">
        <v>2426468</v>
      </c>
      <c r="E189" s="35">
        <f t="shared" si="3"/>
        <v>100</v>
      </c>
    </row>
    <row r="190" spans="1:5" ht="31.2" x14ac:dyDescent="0.3">
      <c r="A190" s="3" t="s">
        <v>90</v>
      </c>
      <c r="B190" s="3" t="s">
        <v>72</v>
      </c>
      <c r="C190" s="15">
        <f>C191+C212+C215+C218+C221+C224+C227+C230+C233</f>
        <v>735918175</v>
      </c>
      <c r="D190" s="15">
        <f>D191+D212+D215+D218+D221+D224+D227+D230+D233</f>
        <v>542384722.53999996</v>
      </c>
      <c r="E190" s="36">
        <f t="shared" si="3"/>
        <v>73.701770246400017</v>
      </c>
    </row>
    <row r="191" spans="1:5" ht="46.8" x14ac:dyDescent="0.3">
      <c r="A191" s="7" t="s">
        <v>91</v>
      </c>
      <c r="B191" s="7" t="s">
        <v>146</v>
      </c>
      <c r="C191" s="17">
        <f>C192</f>
        <v>660238958</v>
      </c>
      <c r="D191" s="17">
        <f>D192</f>
        <v>486810977.37</v>
      </c>
      <c r="E191" s="34">
        <f t="shared" si="3"/>
        <v>73.732543569475339</v>
      </c>
    </row>
    <row r="192" spans="1:5" ht="46.8" x14ac:dyDescent="0.3">
      <c r="A192" s="7" t="s">
        <v>92</v>
      </c>
      <c r="B192" s="7" t="s">
        <v>147</v>
      </c>
      <c r="C192" s="17">
        <f>SUM(C193:C211)</f>
        <v>660238958</v>
      </c>
      <c r="D192" s="17">
        <f>SUM(D193:D211)</f>
        <v>486810977.37</v>
      </c>
      <c r="E192" s="34">
        <f t="shared" si="3"/>
        <v>73.732543569475339</v>
      </c>
    </row>
    <row r="193" spans="1:5" ht="37.5" customHeight="1" x14ac:dyDescent="0.3">
      <c r="A193" s="5" t="s">
        <v>314</v>
      </c>
      <c r="B193" s="5" t="s">
        <v>319</v>
      </c>
      <c r="C193" s="16">
        <v>2407200</v>
      </c>
      <c r="D193" s="29">
        <v>1393087.5</v>
      </c>
      <c r="E193" s="35">
        <f t="shared" si="3"/>
        <v>57.871697407776665</v>
      </c>
    </row>
    <row r="194" spans="1:5" ht="31.2" x14ac:dyDescent="0.3">
      <c r="A194" s="5" t="s">
        <v>93</v>
      </c>
      <c r="B194" s="5" t="s">
        <v>178</v>
      </c>
      <c r="C194" s="16">
        <v>197583</v>
      </c>
      <c r="D194" s="29">
        <v>197582.95</v>
      </c>
      <c r="E194" s="35">
        <f t="shared" si="3"/>
        <v>99.999974694179159</v>
      </c>
    </row>
    <row r="195" spans="1:5" ht="46.8" x14ac:dyDescent="0.3">
      <c r="A195" s="5" t="s">
        <v>94</v>
      </c>
      <c r="B195" s="5" t="s">
        <v>320</v>
      </c>
      <c r="C195" s="16">
        <v>1779223</v>
      </c>
      <c r="D195" s="29">
        <v>1435000</v>
      </c>
      <c r="E195" s="35">
        <f t="shared" si="3"/>
        <v>80.653184002230176</v>
      </c>
    </row>
    <row r="196" spans="1:5" ht="31.2" x14ac:dyDescent="0.3">
      <c r="A196" s="5" t="s">
        <v>95</v>
      </c>
      <c r="B196" s="5" t="s">
        <v>46</v>
      </c>
      <c r="C196" s="16">
        <v>134521</v>
      </c>
      <c r="D196" s="29">
        <v>100890</v>
      </c>
      <c r="E196" s="35">
        <f t="shared" si="3"/>
        <v>74.99944246623204</v>
      </c>
    </row>
    <row r="197" spans="1:5" ht="77.25" customHeight="1" x14ac:dyDescent="0.3">
      <c r="A197" s="5" t="s">
        <v>96</v>
      </c>
      <c r="B197" s="5" t="s">
        <v>321</v>
      </c>
      <c r="C197" s="16">
        <v>4075972</v>
      </c>
      <c r="D197" s="29">
        <v>4075972</v>
      </c>
      <c r="E197" s="35">
        <f t="shared" si="3"/>
        <v>100</v>
      </c>
    </row>
    <row r="198" spans="1:5" ht="31.2" x14ac:dyDescent="0.3">
      <c r="A198" s="5" t="s">
        <v>97</v>
      </c>
      <c r="B198" s="5" t="s">
        <v>47</v>
      </c>
      <c r="C198" s="16">
        <v>136317</v>
      </c>
      <c r="D198" s="29">
        <v>136317</v>
      </c>
      <c r="E198" s="35">
        <f t="shared" si="3"/>
        <v>100</v>
      </c>
    </row>
    <row r="199" spans="1:5" ht="62.4" x14ac:dyDescent="0.3">
      <c r="A199" s="5" t="s">
        <v>98</v>
      </c>
      <c r="B199" s="5" t="s">
        <v>48</v>
      </c>
      <c r="C199" s="16">
        <v>2948173</v>
      </c>
      <c r="D199" s="29">
        <v>2850095.88</v>
      </c>
      <c r="E199" s="35">
        <f t="shared" si="3"/>
        <v>96.673291560569879</v>
      </c>
    </row>
    <row r="200" spans="1:5" ht="31.2" x14ac:dyDescent="0.3">
      <c r="A200" s="5" t="s">
        <v>99</v>
      </c>
      <c r="B200" s="5" t="s">
        <v>49</v>
      </c>
      <c r="C200" s="16">
        <v>2768544</v>
      </c>
      <c r="D200" s="29">
        <v>1322264</v>
      </c>
      <c r="E200" s="35">
        <f t="shared" si="3"/>
        <v>47.760266768380781</v>
      </c>
    </row>
    <row r="201" spans="1:5" ht="15.6" x14ac:dyDescent="0.3">
      <c r="A201" s="5" t="s">
        <v>204</v>
      </c>
      <c r="B201" s="5" t="s">
        <v>203</v>
      </c>
      <c r="C201" s="16">
        <v>476600338</v>
      </c>
      <c r="D201" s="29">
        <v>365648986</v>
      </c>
      <c r="E201" s="35">
        <f t="shared" si="3"/>
        <v>76.720253186224141</v>
      </c>
    </row>
    <row r="202" spans="1:5" ht="31.2" x14ac:dyDescent="0.3">
      <c r="A202" s="5" t="s">
        <v>100</v>
      </c>
      <c r="B202" s="5" t="s">
        <v>50</v>
      </c>
      <c r="C202" s="16">
        <v>11855781</v>
      </c>
      <c r="D202" s="29">
        <v>7796064</v>
      </c>
      <c r="E202" s="35">
        <f t="shared" si="3"/>
        <v>65.757489953635272</v>
      </c>
    </row>
    <row r="203" spans="1:5" ht="46.8" x14ac:dyDescent="0.3">
      <c r="A203" s="5" t="s">
        <v>101</v>
      </c>
      <c r="B203" s="5" t="s">
        <v>51</v>
      </c>
      <c r="C203" s="16">
        <v>23289296</v>
      </c>
      <c r="D203" s="29">
        <v>16928500</v>
      </c>
      <c r="E203" s="35">
        <f t="shared" si="3"/>
        <v>72.68789919626596</v>
      </c>
    </row>
    <row r="204" spans="1:5" ht="31.2" x14ac:dyDescent="0.3">
      <c r="A204" s="5" t="s">
        <v>102</v>
      </c>
      <c r="B204" s="5" t="s">
        <v>52</v>
      </c>
      <c r="C204" s="16">
        <v>2674331</v>
      </c>
      <c r="D204" s="29">
        <v>2077769</v>
      </c>
      <c r="E204" s="35">
        <f t="shared" si="3"/>
        <v>77.693037997166385</v>
      </c>
    </row>
    <row r="205" spans="1:5" ht="31.2" x14ac:dyDescent="0.3">
      <c r="A205" s="5" t="s">
        <v>199</v>
      </c>
      <c r="B205" s="5" t="s">
        <v>200</v>
      </c>
      <c r="C205" s="16">
        <v>19474</v>
      </c>
      <c r="D205" s="29">
        <v>0</v>
      </c>
      <c r="E205" s="35">
        <f t="shared" si="3"/>
        <v>0</v>
      </c>
    </row>
    <row r="206" spans="1:5" ht="31.2" x14ac:dyDescent="0.3">
      <c r="A206" s="5" t="s">
        <v>471</v>
      </c>
      <c r="B206" s="5" t="s">
        <v>472</v>
      </c>
      <c r="C206" s="16">
        <v>467344</v>
      </c>
      <c r="D206" s="29">
        <v>265000</v>
      </c>
      <c r="E206" s="35">
        <f t="shared" si="3"/>
        <v>56.703413331507413</v>
      </c>
    </row>
    <row r="207" spans="1:5" ht="31.2" x14ac:dyDescent="0.3">
      <c r="A207" s="5" t="s">
        <v>201</v>
      </c>
      <c r="B207" s="5" t="s">
        <v>202</v>
      </c>
      <c r="C207" s="16">
        <v>629110</v>
      </c>
      <c r="D207" s="29">
        <v>0</v>
      </c>
      <c r="E207" s="35">
        <f t="shared" si="3"/>
        <v>0</v>
      </c>
    </row>
    <row r="208" spans="1:5" ht="78" x14ac:dyDescent="0.3">
      <c r="A208" s="5" t="s">
        <v>103</v>
      </c>
      <c r="B208" s="5" t="s">
        <v>53</v>
      </c>
      <c r="C208" s="16">
        <v>118104294</v>
      </c>
      <c r="D208" s="29">
        <v>73423000</v>
      </c>
      <c r="E208" s="35">
        <f t="shared" si="3"/>
        <v>62.167934385179933</v>
      </c>
    </row>
    <row r="209" spans="1:5" ht="31.2" x14ac:dyDescent="0.3">
      <c r="A209" s="5" t="s">
        <v>104</v>
      </c>
      <c r="B209" s="5" t="s">
        <v>54</v>
      </c>
      <c r="C209" s="16">
        <v>6000000</v>
      </c>
      <c r="D209" s="29">
        <v>4606420</v>
      </c>
      <c r="E209" s="35">
        <f t="shared" si="3"/>
        <v>76.773666666666657</v>
      </c>
    </row>
    <row r="210" spans="1:5" ht="31.2" x14ac:dyDescent="0.3">
      <c r="A210" s="4" t="s">
        <v>105</v>
      </c>
      <c r="B210" s="5" t="s">
        <v>55</v>
      </c>
      <c r="C210" s="16">
        <v>5963242</v>
      </c>
      <c r="D210" s="29">
        <v>4432621</v>
      </c>
      <c r="E210" s="35">
        <f t="shared" ref="E210:E264" si="4">D210/C210*100</f>
        <v>74.332401737175857</v>
      </c>
    </row>
    <row r="211" spans="1:5" ht="46.8" x14ac:dyDescent="0.3">
      <c r="A211" s="4" t="s">
        <v>364</v>
      </c>
      <c r="B211" s="5" t="s">
        <v>365</v>
      </c>
      <c r="C211" s="16">
        <v>188215</v>
      </c>
      <c r="D211" s="29">
        <v>121408.04</v>
      </c>
      <c r="E211" s="35">
        <f t="shared" si="4"/>
        <v>64.504975692691872</v>
      </c>
    </row>
    <row r="212" spans="1:5" ht="62.4" x14ac:dyDescent="0.3">
      <c r="A212" s="6" t="s">
        <v>106</v>
      </c>
      <c r="B212" s="7" t="s">
        <v>56</v>
      </c>
      <c r="C212" s="17">
        <f>C213</f>
        <v>1782</v>
      </c>
      <c r="D212" s="30">
        <f>D213</f>
        <v>0</v>
      </c>
      <c r="E212" s="34">
        <f t="shared" si="4"/>
        <v>0</v>
      </c>
    </row>
    <row r="213" spans="1:5" ht="62.4" x14ac:dyDescent="0.3">
      <c r="A213" s="6" t="s">
        <v>107</v>
      </c>
      <c r="B213" s="7" t="s">
        <v>148</v>
      </c>
      <c r="C213" s="17">
        <f>C214</f>
        <v>1782</v>
      </c>
      <c r="D213" s="30">
        <f>D214</f>
        <v>0</v>
      </c>
      <c r="E213" s="34">
        <f t="shared" si="4"/>
        <v>0</v>
      </c>
    </row>
    <row r="214" spans="1:5" ht="62.4" x14ac:dyDescent="0.3">
      <c r="A214" s="4" t="s">
        <v>108</v>
      </c>
      <c r="B214" s="5" t="s">
        <v>148</v>
      </c>
      <c r="C214" s="16">
        <v>1782</v>
      </c>
      <c r="D214" s="29">
        <v>0</v>
      </c>
      <c r="E214" s="35">
        <f t="shared" si="4"/>
        <v>0</v>
      </c>
    </row>
    <row r="215" spans="1:5" ht="72" customHeight="1" x14ac:dyDescent="0.3">
      <c r="A215" s="6" t="s">
        <v>343</v>
      </c>
      <c r="B215" s="7" t="s">
        <v>344</v>
      </c>
      <c r="C215" s="17">
        <f>C216</f>
        <v>1989884</v>
      </c>
      <c r="D215" s="17">
        <f>D216</f>
        <v>1533193.91</v>
      </c>
      <c r="E215" s="34">
        <f t="shared" si="4"/>
        <v>77.049411422977414</v>
      </c>
    </row>
    <row r="216" spans="1:5" ht="63.75" customHeight="1" x14ac:dyDescent="0.3">
      <c r="A216" s="6" t="s">
        <v>345</v>
      </c>
      <c r="B216" s="7" t="s">
        <v>346</v>
      </c>
      <c r="C216" s="17">
        <f>C217</f>
        <v>1989884</v>
      </c>
      <c r="D216" s="17">
        <f>D217</f>
        <v>1533193.91</v>
      </c>
      <c r="E216" s="34">
        <f t="shared" si="4"/>
        <v>77.049411422977414</v>
      </c>
    </row>
    <row r="217" spans="1:5" ht="66" customHeight="1" x14ac:dyDescent="0.3">
      <c r="A217" s="4" t="s">
        <v>347</v>
      </c>
      <c r="B217" s="5" t="s">
        <v>346</v>
      </c>
      <c r="C217" s="16">
        <v>1989884</v>
      </c>
      <c r="D217" s="29">
        <v>1533193.91</v>
      </c>
      <c r="E217" s="35">
        <f t="shared" si="4"/>
        <v>77.049411422977414</v>
      </c>
    </row>
    <row r="218" spans="1:5" ht="66" customHeight="1" x14ac:dyDescent="0.3">
      <c r="A218" s="6" t="s">
        <v>354</v>
      </c>
      <c r="B218" s="7" t="s">
        <v>355</v>
      </c>
      <c r="C218" s="17">
        <f>C219</f>
        <v>13793447</v>
      </c>
      <c r="D218" s="30">
        <f>D219</f>
        <v>9307548.25</v>
      </c>
      <c r="E218" s="34">
        <f t="shared" si="4"/>
        <v>67.478044103116503</v>
      </c>
    </row>
    <row r="219" spans="1:5" ht="66" customHeight="1" x14ac:dyDescent="0.3">
      <c r="A219" s="6" t="s">
        <v>356</v>
      </c>
      <c r="B219" s="7" t="s">
        <v>357</v>
      </c>
      <c r="C219" s="17">
        <f>C220</f>
        <v>13793447</v>
      </c>
      <c r="D219" s="30">
        <f>D220</f>
        <v>9307548.25</v>
      </c>
      <c r="E219" s="34">
        <f t="shared" si="4"/>
        <v>67.478044103116503</v>
      </c>
    </row>
    <row r="220" spans="1:5" ht="66" customHeight="1" x14ac:dyDescent="0.3">
      <c r="A220" s="4" t="s">
        <v>358</v>
      </c>
      <c r="B220" s="5" t="s">
        <v>357</v>
      </c>
      <c r="C220" s="16">
        <v>13793447</v>
      </c>
      <c r="D220" s="29">
        <v>9307548.25</v>
      </c>
      <c r="E220" s="35">
        <f t="shared" si="4"/>
        <v>67.478044103116503</v>
      </c>
    </row>
    <row r="221" spans="1:5" ht="114" customHeight="1" x14ac:dyDescent="0.3">
      <c r="A221" s="6" t="s">
        <v>348</v>
      </c>
      <c r="B221" s="8" t="s">
        <v>349</v>
      </c>
      <c r="C221" s="17">
        <f>C222</f>
        <v>28074977</v>
      </c>
      <c r="D221" s="17">
        <f>D222</f>
        <v>21294600</v>
      </c>
      <c r="E221" s="34">
        <f t="shared" si="4"/>
        <v>75.849038095382951</v>
      </c>
    </row>
    <row r="222" spans="1:5" ht="117" customHeight="1" x14ac:dyDescent="0.3">
      <c r="A222" s="6" t="s">
        <v>350</v>
      </c>
      <c r="B222" s="8" t="s">
        <v>351</v>
      </c>
      <c r="C222" s="17">
        <f>C223</f>
        <v>28074977</v>
      </c>
      <c r="D222" s="17">
        <f>D223</f>
        <v>21294600</v>
      </c>
      <c r="E222" s="34">
        <f t="shared" si="4"/>
        <v>75.849038095382951</v>
      </c>
    </row>
    <row r="223" spans="1:5" ht="113.25" customHeight="1" x14ac:dyDescent="0.3">
      <c r="A223" s="4" t="s">
        <v>352</v>
      </c>
      <c r="B223" s="5" t="s">
        <v>353</v>
      </c>
      <c r="C223" s="16">
        <v>28074977</v>
      </c>
      <c r="D223" s="29">
        <v>21294600</v>
      </c>
      <c r="E223" s="35">
        <f t="shared" si="4"/>
        <v>75.849038095382951</v>
      </c>
    </row>
    <row r="224" spans="1:5" ht="62.25" customHeight="1" x14ac:dyDescent="0.3">
      <c r="A224" s="6" t="s">
        <v>328</v>
      </c>
      <c r="B224" s="7" t="s">
        <v>329</v>
      </c>
      <c r="C224" s="17">
        <f>C225</f>
        <v>14348739</v>
      </c>
      <c r="D224" s="17">
        <f>D225</f>
        <v>9915029</v>
      </c>
      <c r="E224" s="34">
        <f t="shared" si="4"/>
        <v>69.100350908884749</v>
      </c>
    </row>
    <row r="225" spans="1:5" ht="78" x14ac:dyDescent="0.3">
      <c r="A225" s="6" t="s">
        <v>330</v>
      </c>
      <c r="B225" s="7" t="s">
        <v>331</v>
      </c>
      <c r="C225" s="17">
        <f>C226</f>
        <v>14348739</v>
      </c>
      <c r="D225" s="17">
        <f>D226</f>
        <v>9915029</v>
      </c>
      <c r="E225" s="34">
        <f t="shared" si="4"/>
        <v>69.100350908884749</v>
      </c>
    </row>
    <row r="226" spans="1:5" ht="63" customHeight="1" x14ac:dyDescent="0.3">
      <c r="A226" s="4" t="s">
        <v>332</v>
      </c>
      <c r="B226" s="5" t="s">
        <v>333</v>
      </c>
      <c r="C226" s="16">
        <v>14348739</v>
      </c>
      <c r="D226" s="29">
        <v>9915029</v>
      </c>
      <c r="E226" s="35">
        <f t="shared" si="4"/>
        <v>69.100350908884749</v>
      </c>
    </row>
    <row r="227" spans="1:5" ht="63" customHeight="1" x14ac:dyDescent="0.3">
      <c r="A227" s="6" t="s">
        <v>359</v>
      </c>
      <c r="B227" s="7" t="s">
        <v>360</v>
      </c>
      <c r="C227" s="17">
        <f>C228</f>
        <v>12547637</v>
      </c>
      <c r="D227" s="17">
        <f>D228</f>
        <v>9437420</v>
      </c>
      <c r="E227" s="34">
        <f t="shared" si="4"/>
        <v>75.212727304750686</v>
      </c>
    </row>
    <row r="228" spans="1:5" ht="63" customHeight="1" x14ac:dyDescent="0.3">
      <c r="A228" s="6" t="s">
        <v>361</v>
      </c>
      <c r="B228" s="7" t="s">
        <v>362</v>
      </c>
      <c r="C228" s="17">
        <f>C229</f>
        <v>12547637</v>
      </c>
      <c r="D228" s="17">
        <f>D229</f>
        <v>9437420</v>
      </c>
      <c r="E228" s="34">
        <f t="shared" si="4"/>
        <v>75.212727304750686</v>
      </c>
    </row>
    <row r="229" spans="1:5" ht="63" customHeight="1" x14ac:dyDescent="0.3">
      <c r="A229" s="4" t="s">
        <v>361</v>
      </c>
      <c r="B229" s="5" t="s">
        <v>363</v>
      </c>
      <c r="C229" s="16">
        <v>12547637</v>
      </c>
      <c r="D229" s="29">
        <v>9437420</v>
      </c>
      <c r="E229" s="35">
        <f t="shared" si="4"/>
        <v>75.212727304750686</v>
      </c>
    </row>
    <row r="230" spans="1:5" ht="45" customHeight="1" x14ac:dyDescent="0.3">
      <c r="A230" s="6" t="s">
        <v>366</v>
      </c>
      <c r="B230" s="7" t="s">
        <v>367</v>
      </c>
      <c r="C230" s="17">
        <f>C231</f>
        <v>2087911</v>
      </c>
      <c r="D230" s="17">
        <f>D231</f>
        <v>1387824.01</v>
      </c>
      <c r="E230" s="34">
        <f t="shared" si="4"/>
        <v>66.469500376213347</v>
      </c>
    </row>
    <row r="231" spans="1:5" ht="46.5" customHeight="1" x14ac:dyDescent="0.3">
      <c r="A231" s="6" t="s">
        <v>368</v>
      </c>
      <c r="B231" s="7" t="s">
        <v>369</v>
      </c>
      <c r="C231" s="17">
        <f>C232</f>
        <v>2087911</v>
      </c>
      <c r="D231" s="17">
        <f>D232</f>
        <v>1387824.01</v>
      </c>
      <c r="E231" s="34">
        <f t="shared" si="4"/>
        <v>66.469500376213347</v>
      </c>
    </row>
    <row r="232" spans="1:5" ht="39.75" customHeight="1" x14ac:dyDescent="0.3">
      <c r="A232" s="4" t="s">
        <v>370</v>
      </c>
      <c r="B232" s="5" t="s">
        <v>369</v>
      </c>
      <c r="C232" s="16">
        <v>2087911</v>
      </c>
      <c r="D232" s="29">
        <v>1387824.01</v>
      </c>
      <c r="E232" s="35">
        <f t="shared" si="4"/>
        <v>66.469500376213347</v>
      </c>
    </row>
    <row r="233" spans="1:5" ht="33.75" customHeight="1" x14ac:dyDescent="0.3">
      <c r="A233" s="6" t="s">
        <v>339</v>
      </c>
      <c r="B233" s="7" t="s">
        <v>340</v>
      </c>
      <c r="C233" s="17">
        <f>C234+C235</f>
        <v>2834840</v>
      </c>
      <c r="D233" s="17">
        <f>D234+D235</f>
        <v>2698130</v>
      </c>
      <c r="E233" s="34">
        <f t="shared" si="4"/>
        <v>95.177505608782155</v>
      </c>
    </row>
    <row r="234" spans="1:5" ht="63" customHeight="1" x14ac:dyDescent="0.3">
      <c r="A234" s="4" t="s">
        <v>341</v>
      </c>
      <c r="B234" s="5" t="s">
        <v>342</v>
      </c>
      <c r="C234" s="16">
        <v>546840</v>
      </c>
      <c r="D234" s="29">
        <v>410130</v>
      </c>
      <c r="E234" s="35">
        <f t="shared" si="4"/>
        <v>75</v>
      </c>
    </row>
    <row r="235" spans="1:5" ht="63" customHeight="1" x14ac:dyDescent="0.3">
      <c r="A235" s="4" t="s">
        <v>387</v>
      </c>
      <c r="B235" s="25" t="s">
        <v>388</v>
      </c>
      <c r="C235" s="16">
        <v>2288000</v>
      </c>
      <c r="D235" s="29">
        <v>2288000</v>
      </c>
      <c r="E235" s="35">
        <f t="shared" si="4"/>
        <v>100</v>
      </c>
    </row>
    <row r="236" spans="1:5" ht="15.6" x14ac:dyDescent="0.3">
      <c r="A236" s="2" t="s">
        <v>109</v>
      </c>
      <c r="B236" s="3" t="s">
        <v>57</v>
      </c>
      <c r="C236" s="15">
        <f>C237+C246+C243</f>
        <v>14475673.15</v>
      </c>
      <c r="D236" s="15">
        <f>D237+D246+D243</f>
        <v>6546597.1300000008</v>
      </c>
      <c r="E236" s="36">
        <f t="shared" si="4"/>
        <v>45.224820028490356</v>
      </c>
    </row>
    <row r="237" spans="1:5" ht="62.4" x14ac:dyDescent="0.3">
      <c r="A237" s="6" t="s">
        <v>110</v>
      </c>
      <c r="B237" s="7" t="s">
        <v>58</v>
      </c>
      <c r="C237" s="17">
        <f>C238</f>
        <v>12488686.82</v>
      </c>
      <c r="D237" s="17">
        <f>D238</f>
        <v>4632800.74</v>
      </c>
      <c r="E237" s="34">
        <f t="shared" si="4"/>
        <v>37.095979799740064</v>
      </c>
    </row>
    <row r="238" spans="1:5" ht="70.5" customHeight="1" x14ac:dyDescent="0.3">
      <c r="A238" s="6" t="s">
        <v>111</v>
      </c>
      <c r="B238" s="7" t="s">
        <v>59</v>
      </c>
      <c r="C238" s="17">
        <f>SUM(C239:C242)</f>
        <v>12488686.82</v>
      </c>
      <c r="D238" s="17">
        <f>SUM(D239:D242)</f>
        <v>4632800.74</v>
      </c>
      <c r="E238" s="34">
        <f t="shared" si="4"/>
        <v>37.095979799740064</v>
      </c>
    </row>
    <row r="239" spans="1:5" ht="76.5" customHeight="1" x14ac:dyDescent="0.3">
      <c r="A239" s="4" t="s">
        <v>112</v>
      </c>
      <c r="B239" s="5" t="s">
        <v>59</v>
      </c>
      <c r="C239" s="16">
        <v>9736238.2200000007</v>
      </c>
      <c r="D239" s="29">
        <v>2503118.2400000002</v>
      </c>
      <c r="E239" s="35">
        <f t="shared" si="4"/>
        <v>25.709295350417179</v>
      </c>
    </row>
    <row r="240" spans="1:5" ht="84" customHeight="1" x14ac:dyDescent="0.3">
      <c r="A240" s="4" t="s">
        <v>113</v>
      </c>
      <c r="B240" s="5" t="s">
        <v>59</v>
      </c>
      <c r="C240" s="16">
        <v>712438</v>
      </c>
      <c r="D240" s="29">
        <v>508949</v>
      </c>
      <c r="E240" s="35">
        <f t="shared" si="4"/>
        <v>71.437654925761962</v>
      </c>
    </row>
    <row r="241" spans="1:5" ht="84" customHeight="1" x14ac:dyDescent="0.3">
      <c r="A241" s="4" t="s">
        <v>398</v>
      </c>
      <c r="B241" s="5" t="s">
        <v>59</v>
      </c>
      <c r="C241" s="16">
        <v>780356.1</v>
      </c>
      <c r="D241" s="29">
        <v>520236</v>
      </c>
      <c r="E241" s="35">
        <f t="shared" si="4"/>
        <v>66.666487261392589</v>
      </c>
    </row>
    <row r="242" spans="1:5" ht="85.5" customHeight="1" x14ac:dyDescent="0.3">
      <c r="A242" s="4" t="s">
        <v>114</v>
      </c>
      <c r="B242" s="5" t="s">
        <v>59</v>
      </c>
      <c r="C242" s="16">
        <v>1259654.5</v>
      </c>
      <c r="D242" s="29">
        <v>1100497.5</v>
      </c>
      <c r="E242" s="35">
        <f t="shared" si="4"/>
        <v>87.365027473803337</v>
      </c>
    </row>
    <row r="243" spans="1:5" ht="53.25" customHeight="1" x14ac:dyDescent="0.3">
      <c r="A243" s="6" t="s">
        <v>389</v>
      </c>
      <c r="B243" s="7" t="s">
        <v>390</v>
      </c>
      <c r="C243" s="17">
        <f>C244</f>
        <v>136986.32999999999</v>
      </c>
      <c r="D243" s="17">
        <f>D244</f>
        <v>136986.32999999999</v>
      </c>
      <c r="E243" s="34">
        <f t="shared" si="4"/>
        <v>100</v>
      </c>
    </row>
    <row r="244" spans="1:5" ht="58.5" customHeight="1" x14ac:dyDescent="0.3">
      <c r="A244" s="6" t="s">
        <v>391</v>
      </c>
      <c r="B244" s="7" t="s">
        <v>392</v>
      </c>
      <c r="C244" s="17">
        <f>C245</f>
        <v>136986.32999999999</v>
      </c>
      <c r="D244" s="17">
        <f>D245</f>
        <v>136986.32999999999</v>
      </c>
      <c r="E244" s="34">
        <f t="shared" si="4"/>
        <v>100</v>
      </c>
    </row>
    <row r="245" spans="1:5" ht="51.75" customHeight="1" x14ac:dyDescent="0.3">
      <c r="A245" s="4" t="s">
        <v>393</v>
      </c>
      <c r="B245" s="5" t="s">
        <v>392</v>
      </c>
      <c r="C245" s="16">
        <v>136986.32999999999</v>
      </c>
      <c r="D245" s="29">
        <v>136986.32999999999</v>
      </c>
      <c r="E245" s="35">
        <f t="shared" si="4"/>
        <v>100</v>
      </c>
    </row>
    <row r="246" spans="1:5" ht="30.75" customHeight="1" x14ac:dyDescent="0.3">
      <c r="A246" s="6" t="s">
        <v>173</v>
      </c>
      <c r="B246" s="7" t="s">
        <v>179</v>
      </c>
      <c r="C246" s="17">
        <f>C247</f>
        <v>1850000</v>
      </c>
      <c r="D246" s="17">
        <f>D247</f>
        <v>1776810.06</v>
      </c>
      <c r="E246" s="34">
        <f t="shared" si="4"/>
        <v>96.043787027027022</v>
      </c>
    </row>
    <row r="247" spans="1:5" ht="42" customHeight="1" x14ac:dyDescent="0.3">
      <c r="A247" s="6" t="s">
        <v>174</v>
      </c>
      <c r="B247" s="7" t="s">
        <v>180</v>
      </c>
      <c r="C247" s="17">
        <f>C248+C250+C249</f>
        <v>1850000</v>
      </c>
      <c r="D247" s="17">
        <f>D248+D250+D249</f>
        <v>1776810.06</v>
      </c>
      <c r="E247" s="34">
        <f t="shared" si="4"/>
        <v>96.043787027027022</v>
      </c>
    </row>
    <row r="248" spans="1:5" ht="42" customHeight="1" x14ac:dyDescent="0.3">
      <c r="A248" s="4" t="s">
        <v>473</v>
      </c>
      <c r="B248" s="5" t="s">
        <v>474</v>
      </c>
      <c r="C248" s="16">
        <v>1500000</v>
      </c>
      <c r="D248" s="16">
        <v>1464310.06</v>
      </c>
      <c r="E248" s="34">
        <f t="shared" si="4"/>
        <v>97.620670666666669</v>
      </c>
    </row>
    <row r="249" spans="1:5" ht="67.5" customHeight="1" x14ac:dyDescent="0.3">
      <c r="A249" s="4" t="s">
        <v>188</v>
      </c>
      <c r="B249" s="5" t="s">
        <v>189</v>
      </c>
      <c r="C249" s="16">
        <v>300000</v>
      </c>
      <c r="D249" s="29">
        <v>300000</v>
      </c>
      <c r="E249" s="34">
        <f t="shared" si="4"/>
        <v>100</v>
      </c>
    </row>
    <row r="250" spans="1:5" ht="54" customHeight="1" x14ac:dyDescent="0.3">
      <c r="A250" s="4" t="s">
        <v>315</v>
      </c>
      <c r="B250" s="5" t="s">
        <v>316</v>
      </c>
      <c r="C250" s="16">
        <v>50000</v>
      </c>
      <c r="D250" s="30">
        <v>12500</v>
      </c>
      <c r="E250" s="34">
        <f t="shared" si="4"/>
        <v>25</v>
      </c>
    </row>
    <row r="251" spans="1:5" ht="54" customHeight="1" x14ac:dyDescent="0.3">
      <c r="A251" s="2" t="s">
        <v>475</v>
      </c>
      <c r="B251" s="3" t="s">
        <v>476</v>
      </c>
      <c r="C251" s="15">
        <f t="shared" ref="C251:D253" si="5">C252</f>
        <v>6600000</v>
      </c>
      <c r="D251" s="15">
        <f t="shared" si="5"/>
        <v>6600000</v>
      </c>
      <c r="E251" s="36">
        <f t="shared" si="4"/>
        <v>100</v>
      </c>
    </row>
    <row r="252" spans="1:5" ht="54" customHeight="1" x14ac:dyDescent="0.3">
      <c r="A252" s="6" t="s">
        <v>477</v>
      </c>
      <c r="B252" s="7" t="s">
        <v>478</v>
      </c>
      <c r="C252" s="17">
        <f t="shared" si="5"/>
        <v>6600000</v>
      </c>
      <c r="D252" s="17">
        <f t="shared" si="5"/>
        <v>6600000</v>
      </c>
      <c r="E252" s="34">
        <f t="shared" si="4"/>
        <v>100</v>
      </c>
    </row>
    <row r="253" spans="1:5" ht="54" customHeight="1" x14ac:dyDescent="0.3">
      <c r="A253" s="6" t="s">
        <v>479</v>
      </c>
      <c r="B253" s="7" t="s">
        <v>480</v>
      </c>
      <c r="C253" s="17">
        <f t="shared" si="5"/>
        <v>6600000</v>
      </c>
      <c r="D253" s="17">
        <f t="shared" si="5"/>
        <v>6600000</v>
      </c>
      <c r="E253" s="34">
        <f t="shared" si="4"/>
        <v>100</v>
      </c>
    </row>
    <row r="254" spans="1:5" ht="54" customHeight="1" x14ac:dyDescent="0.3">
      <c r="A254" s="4" t="s">
        <v>481</v>
      </c>
      <c r="B254" s="5" t="s">
        <v>480</v>
      </c>
      <c r="C254" s="16">
        <v>6600000</v>
      </c>
      <c r="D254" s="29">
        <v>6600000</v>
      </c>
      <c r="E254" s="35">
        <f t="shared" si="4"/>
        <v>100</v>
      </c>
    </row>
    <row r="255" spans="1:5" ht="85.5" customHeight="1" x14ac:dyDescent="0.3">
      <c r="A255" s="2" t="s">
        <v>433</v>
      </c>
      <c r="B255" s="3" t="s">
        <v>434</v>
      </c>
      <c r="C255" s="15">
        <f>C256</f>
        <v>0</v>
      </c>
      <c r="D255" s="15">
        <f>D256</f>
        <v>2623241.27</v>
      </c>
      <c r="E255" s="36">
        <v>0</v>
      </c>
    </row>
    <row r="256" spans="1:5" ht="54" customHeight="1" x14ac:dyDescent="0.3">
      <c r="A256" s="6" t="s">
        <v>435</v>
      </c>
      <c r="B256" s="7" t="s">
        <v>436</v>
      </c>
      <c r="C256" s="17">
        <f>C257</f>
        <v>0</v>
      </c>
      <c r="D256" s="17">
        <f>D257+D258</f>
        <v>2623241.27</v>
      </c>
      <c r="E256" s="34">
        <v>0</v>
      </c>
    </row>
    <row r="257" spans="1:5" ht="54" customHeight="1" x14ac:dyDescent="0.3">
      <c r="A257" s="4" t="s">
        <v>437</v>
      </c>
      <c r="B257" s="5" t="s">
        <v>436</v>
      </c>
      <c r="C257" s="16">
        <v>0</v>
      </c>
      <c r="D257" s="29">
        <v>1017211.52</v>
      </c>
      <c r="E257" s="35">
        <v>0</v>
      </c>
    </row>
    <row r="258" spans="1:5" ht="54" customHeight="1" x14ac:dyDescent="0.3">
      <c r="A258" s="4" t="s">
        <v>482</v>
      </c>
      <c r="B258" s="5" t="s">
        <v>436</v>
      </c>
      <c r="C258" s="16">
        <v>0</v>
      </c>
      <c r="D258" s="29">
        <v>1606029.75</v>
      </c>
      <c r="E258" s="35">
        <v>0</v>
      </c>
    </row>
    <row r="259" spans="1:5" ht="54" customHeight="1" x14ac:dyDescent="0.3">
      <c r="A259" s="2" t="s">
        <v>438</v>
      </c>
      <c r="B259" s="3" t="s">
        <v>439</v>
      </c>
      <c r="C259" s="15">
        <f>SUM(C260:C263)</f>
        <v>0</v>
      </c>
      <c r="D259" s="15">
        <f>SUM(D260:D263)</f>
        <v>-1039238.8</v>
      </c>
      <c r="E259" s="36">
        <v>0</v>
      </c>
    </row>
    <row r="260" spans="1:5" ht="131.25" customHeight="1" x14ac:dyDescent="0.3">
      <c r="A260" s="4" t="s">
        <v>440</v>
      </c>
      <c r="B260" s="13" t="s">
        <v>441</v>
      </c>
      <c r="C260" s="16">
        <v>0</v>
      </c>
      <c r="D260" s="29">
        <v>-106289.57</v>
      </c>
      <c r="E260" s="35">
        <v>0</v>
      </c>
    </row>
    <row r="261" spans="1:5" ht="83.25" customHeight="1" x14ac:dyDescent="0.3">
      <c r="A261" s="4" t="s">
        <v>443</v>
      </c>
      <c r="B261" s="5" t="s">
        <v>442</v>
      </c>
      <c r="C261" s="16">
        <v>0</v>
      </c>
      <c r="D261" s="29">
        <v>-487712.92</v>
      </c>
      <c r="E261" s="35">
        <v>0</v>
      </c>
    </row>
    <row r="262" spans="1:5" ht="54" customHeight="1" x14ac:dyDescent="0.3">
      <c r="A262" s="4" t="s">
        <v>444</v>
      </c>
      <c r="B262" s="5" t="s">
        <v>445</v>
      </c>
      <c r="C262" s="16">
        <v>0</v>
      </c>
      <c r="D262" s="29">
        <v>-434635.88</v>
      </c>
      <c r="E262" s="35">
        <v>0</v>
      </c>
    </row>
    <row r="263" spans="1:5" ht="54" customHeight="1" x14ac:dyDescent="0.3">
      <c r="A263" s="4" t="s">
        <v>446</v>
      </c>
      <c r="B263" s="5" t="s">
        <v>445</v>
      </c>
      <c r="C263" s="16">
        <v>0</v>
      </c>
      <c r="D263" s="29">
        <v>-10600.43</v>
      </c>
      <c r="E263" s="35">
        <v>0</v>
      </c>
    </row>
    <row r="264" spans="1:5" ht="15.6" x14ac:dyDescent="0.3">
      <c r="A264" s="2"/>
      <c r="B264" s="2" t="s">
        <v>60</v>
      </c>
      <c r="C264" s="15">
        <f>C10+C149</f>
        <v>1455306201.1500001</v>
      </c>
      <c r="D264" s="15">
        <f>D10+D149</f>
        <v>1073926500.9399998</v>
      </c>
      <c r="E264" s="36">
        <f t="shared" si="4"/>
        <v>73.79385177438057</v>
      </c>
    </row>
  </sheetData>
  <mergeCells count="7">
    <mergeCell ref="A8:A9"/>
    <mergeCell ref="B8:B9"/>
    <mergeCell ref="A6:C7"/>
    <mergeCell ref="D4:E5"/>
    <mergeCell ref="C1:E1"/>
    <mergeCell ref="C2:E2"/>
    <mergeCell ref="B3:E3"/>
  </mergeCells>
  <pageMargins left="0.39370078740157483" right="0.19685039370078741" top="0.15748031496062992" bottom="0.15748031496062992" header="0" footer="0"/>
  <pageSetup paperSize="9" scale="69"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2025 год</vt:lpstr>
      <vt:lpstr>Лист1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Владелец</dc:creator>
  <cp:lastModifiedBy>oorms_1</cp:lastModifiedBy>
  <cp:lastPrinted>2025-04-03T13:05:26Z</cp:lastPrinted>
  <dcterms:created xsi:type="dcterms:W3CDTF">2018-05-24T06:09:51Z</dcterms:created>
  <dcterms:modified xsi:type="dcterms:W3CDTF">2025-11-19T15:16:48Z</dcterms:modified>
</cp:coreProperties>
</file>